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99"/>
  </bookViews>
  <sheets>
    <sheet name="2025年项目第一批" sheetId="15" r:id="rId1"/>
  </sheets>
  <definedNames>
    <definedName name="_xlnm._FilterDatabase" localSheetId="0" hidden="1">'2025年项目第一批'!$A$5:$Z$46</definedName>
    <definedName name="产业扶贫">#REF!</definedName>
    <definedName name="基础设施">#REF!</definedName>
    <definedName name="基础设施1">#REF!</definedName>
    <definedName name="教育_补助_培训">#REF!</definedName>
    <definedName name="教育补助">#REF!</definedName>
    <definedName name="金融扶贫">#REF!</definedName>
    <definedName name="项目类型">#REF!</definedName>
    <definedName name="易地扶贫搬迁">#REF!</definedName>
    <definedName name="_xlnm.Print_Titles" localSheetId="0">'2025年项目第一批'!$2:$5</definedName>
    <definedName name="产业扶贫" localSheetId="0">#REF!</definedName>
    <definedName name="基础设施" localSheetId="0">#REF!</definedName>
    <definedName name="基础设施1" localSheetId="0">#REF!</definedName>
    <definedName name="教育_补助_培训" localSheetId="0">#REF!</definedName>
    <definedName name="教育补助" localSheetId="0">#REF!</definedName>
    <definedName name="金融扶贫" localSheetId="0">#REF!</definedName>
    <definedName name="项目类型" localSheetId="0">#REF!</definedName>
    <definedName name="易地扶贫搬迁" localSheetId="0">#REF!</definedName>
    <definedName name="_xlnm.Print_Area" localSheetId="0">'2025年项目第一批'!$A$1:$Z$46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<sst xmlns="http://schemas.openxmlformats.org/spreadsheetml/2006/main" count="386" uniqueCount="262">
  <si>
    <r>
      <rPr>
        <sz val="36"/>
        <rFont val="方正小标宋_GBK"/>
        <charset val="134"/>
      </rPr>
      <t>英吉沙县</t>
    </r>
    <r>
      <rPr>
        <sz val="36"/>
        <rFont val="Times New Roman"/>
        <charset val="134"/>
      </rPr>
      <t>2025</t>
    </r>
    <r>
      <rPr>
        <sz val="36"/>
        <rFont val="方正小标宋_GBK"/>
        <charset val="134"/>
      </rPr>
      <t>年巩固拓展脱贫攻坚成果同乡村振兴有效衔接项目执行库（第一批）</t>
    </r>
  </si>
  <si>
    <r>
      <rPr>
        <b/>
        <sz val="14"/>
        <rFont val="黑体"/>
        <charset val="134"/>
      </rPr>
      <t>序号</t>
    </r>
  </si>
  <si>
    <r>
      <rPr>
        <b/>
        <sz val="14"/>
        <rFont val="黑体"/>
        <charset val="134"/>
      </rPr>
      <t>项目库编号</t>
    </r>
  </si>
  <si>
    <r>
      <rPr>
        <b/>
        <sz val="14"/>
        <rFont val="黑体"/>
        <charset val="134"/>
      </rPr>
      <t>项目名称</t>
    </r>
  </si>
  <si>
    <r>
      <rPr>
        <b/>
        <sz val="14"/>
        <rFont val="黑体"/>
        <charset val="134"/>
      </rPr>
      <t>二级项目类别</t>
    </r>
  </si>
  <si>
    <r>
      <rPr>
        <b/>
        <sz val="14"/>
        <rFont val="黑体"/>
        <charset val="134"/>
      </rPr>
      <t>项目子类型</t>
    </r>
  </si>
  <si>
    <r>
      <rPr>
        <b/>
        <sz val="14"/>
        <rFont val="黑体"/>
        <charset val="134"/>
      </rPr>
      <t>建设性质</t>
    </r>
  </si>
  <si>
    <r>
      <rPr>
        <b/>
        <sz val="14"/>
        <rFont val="黑体"/>
        <charset val="134"/>
      </rPr>
      <t>建设地点</t>
    </r>
  </si>
  <si>
    <t>建设内容</t>
  </si>
  <si>
    <t>计划投资（万元）</t>
  </si>
  <si>
    <t>安排资金合计</t>
  </si>
  <si>
    <r>
      <rPr>
        <b/>
        <sz val="14"/>
        <rFont val="黑体"/>
        <charset val="134"/>
      </rPr>
      <t>资金来源（万元）</t>
    </r>
  </si>
  <si>
    <r>
      <rPr>
        <b/>
        <sz val="14"/>
        <rFont val="黑体"/>
        <charset val="134"/>
      </rPr>
      <t>受益人口（人）</t>
    </r>
  </si>
  <si>
    <r>
      <rPr>
        <b/>
        <sz val="14"/>
        <rFont val="黑体"/>
        <charset val="134"/>
      </rPr>
      <t>绩效目标（产业项目必须有社会效益、经济效益）</t>
    </r>
  </si>
  <si>
    <r>
      <rPr>
        <b/>
        <sz val="14"/>
        <rFont val="黑体"/>
        <charset val="134"/>
      </rPr>
      <t>责任单位</t>
    </r>
  </si>
  <si>
    <r>
      <rPr>
        <b/>
        <sz val="14"/>
        <rFont val="黑体"/>
        <charset val="134"/>
      </rPr>
      <t>责任人</t>
    </r>
  </si>
  <si>
    <t>备注</t>
  </si>
  <si>
    <r>
      <rPr>
        <b/>
        <sz val="14"/>
        <rFont val="黑体"/>
        <charset val="134"/>
      </rPr>
      <t>衔接资金</t>
    </r>
  </si>
  <si>
    <r>
      <rPr>
        <b/>
        <sz val="14"/>
        <rFont val="黑体"/>
        <charset val="134"/>
      </rPr>
      <t>地方政府一般债券资金</t>
    </r>
  </si>
  <si>
    <r>
      <rPr>
        <b/>
        <sz val="14"/>
        <rFont val="黑体"/>
        <charset val="134"/>
      </rPr>
      <t>地县资金</t>
    </r>
  </si>
  <si>
    <r>
      <rPr>
        <b/>
        <sz val="14"/>
        <rFont val="黑体"/>
        <charset val="134"/>
      </rPr>
      <t>其他资金（社会资金、帮扶资金等）</t>
    </r>
  </si>
  <si>
    <r>
      <rPr>
        <b/>
        <sz val="14"/>
        <rFont val="黑体"/>
        <charset val="134"/>
      </rPr>
      <t>小计</t>
    </r>
  </si>
  <si>
    <t>巩固拓展和乡村振兴</t>
  </si>
  <si>
    <r>
      <rPr>
        <b/>
        <sz val="14"/>
        <rFont val="黑体"/>
        <charset val="134"/>
      </rPr>
      <t>以工代赈</t>
    </r>
  </si>
  <si>
    <r>
      <rPr>
        <b/>
        <sz val="14"/>
        <rFont val="黑体"/>
        <charset val="134"/>
      </rPr>
      <t>少数民族发展</t>
    </r>
  </si>
  <si>
    <r>
      <rPr>
        <b/>
        <sz val="14"/>
        <rFont val="黑体"/>
        <charset val="134"/>
      </rPr>
      <t>欠发达国有农场</t>
    </r>
  </si>
  <si>
    <r>
      <rPr>
        <b/>
        <sz val="14"/>
        <rFont val="黑体"/>
        <charset val="134"/>
      </rPr>
      <t>欠发达国有林场</t>
    </r>
  </si>
  <si>
    <r>
      <rPr>
        <b/>
        <sz val="14"/>
        <rFont val="黑体"/>
        <charset val="134"/>
      </rPr>
      <t>欠发达国有牧场</t>
    </r>
  </si>
  <si>
    <r>
      <rPr>
        <b/>
        <sz val="14"/>
        <rFont val="黑体"/>
        <charset val="134"/>
      </rPr>
      <t>中央</t>
    </r>
  </si>
  <si>
    <r>
      <rPr>
        <b/>
        <sz val="14"/>
        <rFont val="黑体"/>
        <charset val="134"/>
      </rPr>
      <t>自治区</t>
    </r>
  </si>
  <si>
    <r>
      <rPr>
        <b/>
        <sz val="14"/>
        <rFont val="宋体"/>
        <charset val="134"/>
      </rPr>
      <t>合</t>
    </r>
    <r>
      <rPr>
        <b/>
        <sz val="14"/>
        <rFont val="Times New Roman"/>
        <charset val="134"/>
      </rPr>
      <t xml:space="preserve">        </t>
    </r>
    <r>
      <rPr>
        <b/>
        <sz val="14"/>
        <rFont val="宋体"/>
        <charset val="134"/>
      </rPr>
      <t>计</t>
    </r>
  </si>
  <si>
    <t>一、产业发展</t>
  </si>
  <si>
    <t>yjsx002</t>
  </si>
  <si>
    <r>
      <rPr>
        <sz val="14"/>
        <rFont val="宋体"/>
        <charset val="134"/>
      </rPr>
      <t>英吉沙县</t>
    </r>
    <r>
      <rPr>
        <sz val="14"/>
        <rFont val="Times New Roman"/>
        <charset val="134"/>
      </rPr>
      <t>2025</t>
    </r>
    <r>
      <rPr>
        <sz val="14"/>
        <rFont val="宋体"/>
        <charset val="134"/>
      </rPr>
      <t>年日光温室配套设施建设项目</t>
    </r>
  </si>
  <si>
    <t>生产项目</t>
  </si>
  <si>
    <t>种植业基地</t>
  </si>
  <si>
    <t>新建</t>
  </si>
  <si>
    <r>
      <rPr>
        <sz val="14"/>
        <rFont val="宋体"/>
        <charset val="134"/>
      </rPr>
      <t>龙甫乡</t>
    </r>
    <r>
      <rPr>
        <sz val="14"/>
        <rFont val="Times New Roman"/>
        <charset val="134"/>
      </rPr>
      <t>8</t>
    </r>
    <r>
      <rPr>
        <sz val="14"/>
        <rFont val="宋体"/>
        <charset val="134"/>
      </rPr>
      <t>村，克孜勒乡</t>
    </r>
    <r>
      <rPr>
        <sz val="14"/>
        <rFont val="Times New Roman"/>
        <charset val="134"/>
      </rPr>
      <t>3</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</si>
  <si>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6</t>
    </r>
    <r>
      <rPr>
        <sz val="14"/>
        <rFont val="宋体"/>
        <charset val="134"/>
      </rPr>
      <t>座</t>
    </r>
    <r>
      <rPr>
        <sz val="14"/>
        <rFont val="Times New Roman"/>
        <charset val="134"/>
      </rPr>
      <t xml:space="preserve">
</t>
    </r>
    <r>
      <rPr>
        <sz val="14"/>
        <rFont val="宋体"/>
        <charset val="134"/>
      </rPr>
      <t>建设内容：分别在龙甫乡、克孜勒乡日光温室配套恒温库</t>
    </r>
    <r>
      <rPr>
        <sz val="14"/>
        <rFont val="Times New Roman"/>
        <charset val="134"/>
      </rPr>
      <t>2000</t>
    </r>
    <r>
      <rPr>
        <sz val="14"/>
        <rFont val="宋体"/>
        <charset val="134"/>
      </rPr>
      <t>㎡，分拣中心</t>
    </r>
    <r>
      <rPr>
        <sz val="14"/>
        <rFont val="Times New Roman"/>
        <charset val="134"/>
      </rPr>
      <t>1000</t>
    </r>
    <r>
      <rPr>
        <sz val="14"/>
        <rFont val="宋体"/>
        <charset val="134"/>
      </rPr>
      <t>㎡，加工中心</t>
    </r>
    <r>
      <rPr>
        <sz val="14"/>
        <rFont val="Times New Roman"/>
        <charset val="134"/>
      </rPr>
      <t>500</t>
    </r>
    <r>
      <rPr>
        <sz val="14"/>
        <rFont val="宋体"/>
        <charset val="134"/>
      </rPr>
      <t>㎡各</t>
    </r>
    <r>
      <rPr>
        <sz val="14"/>
        <rFont val="Times New Roman"/>
        <charset val="134"/>
      </rPr>
      <t>1</t>
    </r>
    <r>
      <rPr>
        <sz val="14"/>
        <rFont val="宋体"/>
        <charset val="134"/>
      </rPr>
      <t>座。</t>
    </r>
  </si>
  <si>
    <r>
      <rPr>
        <sz val="14"/>
        <rFont val="Times New Roman"/>
        <charset val="134"/>
      </rPr>
      <t>1.</t>
    </r>
    <r>
      <rPr>
        <sz val="14"/>
        <rFont val="宋体"/>
        <charset val="134"/>
      </rPr>
      <t>经济效益：以冷链集配为核心建设，以深加工带动切实提高农民的收入水平，推动产业集群化发展。项目可提供</t>
    </r>
    <r>
      <rPr>
        <sz val="14"/>
        <rFont val="Times New Roman"/>
        <charset val="134"/>
      </rPr>
      <t>50</t>
    </r>
    <r>
      <rPr>
        <sz val="14"/>
        <rFont val="宋体"/>
        <charset val="134"/>
      </rPr>
      <t>人以上就业岗位，人均年增收</t>
    </r>
    <r>
      <rPr>
        <sz val="14"/>
        <rFont val="Times New Roman"/>
        <charset val="134"/>
      </rPr>
      <t>3</t>
    </r>
    <r>
      <rPr>
        <sz val="14"/>
        <rFont val="宋体"/>
        <charset val="134"/>
      </rPr>
      <t>000元以上，辐射带动周边农户致富，助力乡村振兴发展。</t>
    </r>
  </si>
  <si>
    <t>农业农村局</t>
  </si>
  <si>
    <r>
      <rPr>
        <sz val="14"/>
        <rFont val="宋体"/>
        <charset val="134"/>
      </rPr>
      <t>麦麦提江</t>
    </r>
    <r>
      <rPr>
        <sz val="14"/>
        <rFont val="Times New Roman"/>
        <charset val="134"/>
      </rPr>
      <t>·</t>
    </r>
    <r>
      <rPr>
        <sz val="14"/>
        <rFont val="宋体"/>
        <charset val="134"/>
      </rPr>
      <t>玉苏普</t>
    </r>
  </si>
  <si>
    <t>yjsx004</t>
  </si>
  <si>
    <r>
      <rPr>
        <sz val="14"/>
        <rFont val="宋体"/>
        <charset val="134"/>
      </rPr>
      <t>英吉沙县</t>
    </r>
    <r>
      <rPr>
        <sz val="14"/>
        <rFont val="Times New Roman"/>
        <charset val="134"/>
      </rPr>
      <t>2025</t>
    </r>
    <r>
      <rPr>
        <sz val="14"/>
        <rFont val="宋体"/>
        <charset val="134"/>
      </rPr>
      <t>年英吉沙镇农贸市场建设项目</t>
    </r>
  </si>
  <si>
    <t>加工流通项目</t>
  </si>
  <si>
    <t>市场建设和农村电商物流</t>
  </si>
  <si>
    <r>
      <rPr>
        <sz val="14"/>
        <rFont val="宋体"/>
        <charset val="134"/>
      </rPr>
      <t>英吉沙镇</t>
    </r>
    <r>
      <rPr>
        <sz val="14"/>
        <rFont val="Times New Roman"/>
        <charset val="134"/>
      </rPr>
      <t>5</t>
    </r>
    <r>
      <rPr>
        <sz val="14"/>
        <rFont val="宋体"/>
        <charset val="134"/>
      </rPr>
      <t>村</t>
    </r>
  </si>
  <si>
    <t>总投资：2000万元         规模：52亩
建设内容：一是对集贸市场内12000㎡ 道路进行硬化，二是对已建设的7916㎡ 房屋及公用厕所等附属用房进行提升改造，三是建设集贸市场摊位800余个，四是对市场内的消防设施、供排水设施、电力设施进行升级改造。</t>
  </si>
  <si>
    <r>
      <rPr>
        <sz val="14"/>
        <rFont val="Times New Roman"/>
        <charset val="134"/>
      </rPr>
      <t>1.</t>
    </r>
    <r>
      <rPr>
        <sz val="14"/>
        <rFont val="宋体"/>
        <charset val="134"/>
      </rPr>
      <t>经济效益：促进英吉沙镇</t>
    </r>
    <r>
      <rPr>
        <sz val="14"/>
        <rFont val="Times New Roman"/>
        <charset val="134"/>
      </rPr>
      <t>7</t>
    </r>
    <r>
      <rPr>
        <sz val="14"/>
        <rFont val="宋体"/>
        <charset val="134"/>
      </rPr>
      <t>个村集体收入，预计各村增收</t>
    </r>
    <r>
      <rPr>
        <sz val="14"/>
        <rFont val="Times New Roman"/>
        <charset val="134"/>
      </rPr>
      <t>10</t>
    </r>
    <r>
      <rPr>
        <sz val="14"/>
        <rFont val="宋体"/>
        <charset val="134"/>
      </rPr>
      <t>万元。</t>
    </r>
    <r>
      <rPr>
        <sz val="14"/>
        <rFont val="Times New Roman"/>
        <charset val="134"/>
      </rPr>
      <t xml:space="preserve">
2.</t>
    </r>
    <r>
      <rPr>
        <sz val="14"/>
        <rFont val="宋体"/>
        <charset val="134"/>
      </rPr>
      <t>社会效益：预计能够带动周边居民就业创业人数</t>
    </r>
    <r>
      <rPr>
        <sz val="14"/>
        <rFont val="Times New Roman"/>
        <charset val="134"/>
      </rPr>
      <t>≥200</t>
    </r>
    <r>
      <rPr>
        <sz val="14"/>
        <rFont val="宋体"/>
        <charset val="134"/>
      </rPr>
      <t>余，受益人口数</t>
    </r>
    <r>
      <rPr>
        <sz val="14"/>
        <rFont val="Times New Roman"/>
        <charset val="134"/>
      </rPr>
      <t>≥1000</t>
    </r>
    <r>
      <rPr>
        <sz val="14"/>
        <rFont val="宋体"/>
        <charset val="134"/>
      </rPr>
      <t>人。</t>
    </r>
  </si>
  <si>
    <t>英吉沙镇人民政府</t>
  </si>
  <si>
    <t>司鸿志</t>
  </si>
  <si>
    <t>yjsx013</t>
  </si>
  <si>
    <t>英吉沙县2025年芒辛镇10村非遗文创加工产销区建设项目</t>
  </si>
  <si>
    <t>休闲农业与乡村旅游</t>
  </si>
  <si>
    <r>
      <rPr>
        <sz val="14"/>
        <rFont val="宋体"/>
        <charset val="134"/>
      </rPr>
      <t>英吉沙县芒辛镇</t>
    </r>
    <r>
      <rPr>
        <sz val="14"/>
        <rFont val="Times New Roman"/>
        <charset val="134"/>
      </rPr>
      <t>10</t>
    </r>
    <r>
      <rPr>
        <sz val="14"/>
        <rFont val="宋体"/>
        <charset val="134"/>
      </rPr>
      <t>村</t>
    </r>
  </si>
  <si>
    <t>总投资：850万元        规模：1座
建设内容：在英吉沙县芒辛镇10村建设小刀产销中心，主要为建设900㎡ 小刀加工厂房一座（上下两层含基础设施），购买80套加工配套设备。</t>
  </si>
  <si>
    <t>绩效目标：该项目建成后经营主体由个体户成立公司进行管理运营，预计年经营性资产收益≥10万元，其中70%资金用于收益分配，预计吸纳≥30人。有序带动农户的发展，促进群众持续稳定增收，</t>
  </si>
  <si>
    <t>芒辛镇人民政府</t>
  </si>
  <si>
    <r>
      <rPr>
        <sz val="14"/>
        <color theme="1"/>
        <rFont val="宋体"/>
        <charset val="134"/>
      </rPr>
      <t>阿卜杜舒库尔</t>
    </r>
    <r>
      <rPr>
        <sz val="14"/>
        <color theme="1"/>
        <rFont val="方正仿宋_GBK"/>
        <charset val="134"/>
      </rPr>
      <t>·</t>
    </r>
    <r>
      <rPr>
        <sz val="14"/>
        <color theme="1"/>
        <rFont val="宋体"/>
        <charset val="134"/>
      </rPr>
      <t>麦麦提敏</t>
    </r>
  </si>
  <si>
    <t>yjsx016</t>
  </si>
  <si>
    <r>
      <rPr>
        <sz val="14"/>
        <rFont val="宋体"/>
        <charset val="134"/>
      </rPr>
      <t>英吉沙县</t>
    </r>
    <r>
      <rPr>
        <sz val="14"/>
        <rFont val="Times New Roman"/>
        <charset val="134"/>
      </rPr>
      <t>2025</t>
    </r>
    <r>
      <rPr>
        <sz val="14"/>
        <rFont val="宋体"/>
        <charset val="134"/>
      </rPr>
      <t>年克孜勒乡辣椒深加工厂房建设项目</t>
    </r>
  </si>
  <si>
    <t>产地初加工和精深加工</t>
  </si>
  <si>
    <r>
      <rPr>
        <sz val="14"/>
        <rFont val="宋体"/>
        <charset val="134"/>
      </rPr>
      <t>克孜勒乡</t>
    </r>
    <r>
      <rPr>
        <sz val="14"/>
        <rFont val="Times New Roman"/>
        <charset val="134"/>
      </rPr>
      <t>3</t>
    </r>
    <r>
      <rPr>
        <sz val="14"/>
        <rFont val="宋体"/>
        <charset val="134"/>
      </rPr>
      <t>村</t>
    </r>
  </si>
  <si>
    <r>
      <rPr>
        <sz val="14"/>
        <rFont val="宋体"/>
        <charset val="134"/>
      </rPr>
      <t>总投资：</t>
    </r>
    <r>
      <rPr>
        <sz val="14"/>
        <rFont val="Times New Roman"/>
        <charset val="134"/>
      </rPr>
      <t>700</t>
    </r>
    <r>
      <rPr>
        <sz val="14"/>
        <rFont val="宋体"/>
        <charset val="134"/>
      </rPr>
      <t>万</t>
    </r>
    <r>
      <rPr>
        <sz val="14"/>
        <rFont val="Times New Roman"/>
        <charset val="134"/>
      </rPr>
      <t xml:space="preserve">                       </t>
    </r>
    <r>
      <rPr>
        <sz val="14"/>
        <rFont val="宋体"/>
        <charset val="134"/>
      </rPr>
      <t>规模：</t>
    </r>
    <r>
      <rPr>
        <sz val="14"/>
        <rFont val="Times New Roman"/>
        <charset val="134"/>
      </rPr>
      <t>2500</t>
    </r>
    <r>
      <rPr>
        <sz val="14"/>
        <rFont val="宋体"/>
        <charset val="134"/>
      </rPr>
      <t>㎡</t>
    </r>
    <r>
      <rPr>
        <sz val="14"/>
        <rFont val="Times New Roman"/>
        <charset val="134"/>
      </rPr>
      <t xml:space="preserve">  
</t>
    </r>
    <r>
      <rPr>
        <sz val="14"/>
        <rFont val="宋体"/>
        <charset val="134"/>
      </rPr>
      <t>建设内容：克孜勒乡库都克</t>
    </r>
    <r>
      <rPr>
        <sz val="14"/>
        <rFont val="Times New Roman"/>
        <charset val="134"/>
      </rPr>
      <t>3</t>
    </r>
    <r>
      <rPr>
        <sz val="14"/>
        <rFont val="宋体"/>
        <charset val="134"/>
      </rPr>
      <t>村农产品集散中心处，新建一座</t>
    </r>
    <r>
      <rPr>
        <sz val="14"/>
        <rFont val="Times New Roman"/>
        <charset val="134"/>
      </rPr>
      <t>2500</t>
    </r>
    <r>
      <rPr>
        <sz val="14"/>
        <rFont val="宋体"/>
        <charset val="134"/>
      </rPr>
      <t>㎡，辣椒深加工厂房、配套设备及其厂房消防配套设施，配合</t>
    </r>
    <r>
      <rPr>
        <sz val="14"/>
        <rFont val="Times New Roman"/>
        <charset val="134"/>
      </rPr>
      <t>2023</t>
    </r>
    <r>
      <rPr>
        <sz val="14"/>
        <rFont val="宋体"/>
        <charset val="134"/>
      </rPr>
      <t>年建设辣椒初加工厂房使用。</t>
    </r>
  </si>
  <si>
    <r>
      <rPr>
        <sz val="14"/>
        <rFont val="Times New Roman"/>
        <charset val="134"/>
      </rPr>
      <t>1.</t>
    </r>
    <r>
      <rPr>
        <sz val="14"/>
        <rFont val="宋体"/>
        <charset val="134"/>
      </rPr>
      <t>经济效益：项目建成后，资产确权到克孜勒乡</t>
    </r>
    <r>
      <rPr>
        <sz val="14"/>
        <rFont val="Times New Roman"/>
        <charset val="134"/>
      </rPr>
      <t>3</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40</t>
    </r>
    <r>
      <rPr>
        <sz val="14"/>
        <rFont val="宋体"/>
        <charset val="134"/>
      </rPr>
      <t>人，灵活就业不少于</t>
    </r>
    <r>
      <rPr>
        <sz val="14"/>
        <rFont val="Times New Roman"/>
        <charset val="134"/>
      </rPr>
      <t>80</t>
    </r>
    <r>
      <rPr>
        <sz val="14"/>
        <rFont val="宋体"/>
        <charset val="134"/>
      </rPr>
      <t>人。</t>
    </r>
    <r>
      <rPr>
        <sz val="14"/>
        <rFont val="Times New Roman"/>
        <charset val="134"/>
      </rPr>
      <t xml:space="preserve">
2.</t>
    </r>
    <r>
      <rPr>
        <sz val="14"/>
        <rFont val="宋体"/>
        <charset val="134"/>
      </rPr>
      <t>社会效益：建设克孜勒乡辣椒深加工设施，配合辣椒初加工工厂使用，进一步提升辣椒品牌的建设，打造农产品高品质产品，挖掘辣椒深层次潜力，实现创收高销。</t>
    </r>
  </si>
  <si>
    <t>克孜勒乡人民政府</t>
  </si>
  <si>
    <r>
      <rPr>
        <sz val="14"/>
        <rFont val="宋体"/>
        <charset val="134"/>
      </rPr>
      <t>玉山江</t>
    </r>
    <r>
      <rPr>
        <sz val="14"/>
        <rFont val="Times New Roman"/>
        <charset val="134"/>
      </rPr>
      <t>·</t>
    </r>
    <r>
      <rPr>
        <sz val="14"/>
        <rFont val="宋体"/>
        <charset val="134"/>
      </rPr>
      <t>吾买尔</t>
    </r>
  </si>
  <si>
    <t>yjsx017</t>
  </si>
  <si>
    <r>
      <rPr>
        <sz val="14"/>
        <rFont val="宋体"/>
        <charset val="134"/>
      </rPr>
      <t>英吉沙县</t>
    </r>
    <r>
      <rPr>
        <sz val="14"/>
        <rFont val="Times New Roman"/>
        <charset val="134"/>
      </rPr>
      <t>2025</t>
    </r>
    <r>
      <rPr>
        <sz val="14"/>
        <rFont val="宋体"/>
        <charset val="134"/>
      </rPr>
      <t>年木材交易市场建设项目</t>
    </r>
  </si>
  <si>
    <r>
      <rPr>
        <sz val="14"/>
        <rFont val="宋体"/>
        <charset val="134"/>
      </rPr>
      <t>乌恰镇</t>
    </r>
    <r>
      <rPr>
        <sz val="14"/>
        <rFont val="Times New Roman"/>
        <charset val="134"/>
      </rPr>
      <t>25</t>
    </r>
    <r>
      <rPr>
        <sz val="14"/>
        <rFont val="宋体"/>
        <charset val="134"/>
      </rPr>
      <t>村</t>
    </r>
  </si>
  <si>
    <t>总投资：860万元         规模：120亩
建设内容：新建120亩木材交易场及配套相关附属设施，主要修建1200立方米消防水池1座、新建一座约3730平方米的木材加工棚，约1400平方米硬化地面及成品交易棚，13间小商铺，包括原木堆放区、晾晒场，成品堆放区，木材加工区、停车场、设备采购等附属消防设施及水、电、路等配套相关附属设施建设。</t>
  </si>
  <si>
    <r>
      <rPr>
        <sz val="14"/>
        <rFont val="宋体"/>
        <charset val="134"/>
      </rPr>
      <t>经济效益：壮大乌恰镇木材生产、加工。</t>
    </r>
    <r>
      <rPr>
        <sz val="14"/>
        <rFont val="Times New Roman"/>
        <charset val="134"/>
      </rPr>
      <t xml:space="preserve">
</t>
    </r>
    <r>
      <rPr>
        <sz val="14"/>
        <rFont val="宋体"/>
        <charset val="134"/>
      </rPr>
      <t>社会效益：以交易市场为基础，预计带动就业</t>
    </r>
    <r>
      <rPr>
        <sz val="14"/>
        <rFont val="Times New Roman"/>
        <charset val="134"/>
      </rPr>
      <t>300</t>
    </r>
    <r>
      <rPr>
        <sz val="14"/>
        <rFont val="宋体"/>
        <charset val="134"/>
      </rPr>
      <t>人，年人均增收不低于3000元。</t>
    </r>
  </si>
  <si>
    <t>乌恰镇人民政府</t>
  </si>
  <si>
    <r>
      <rPr>
        <sz val="14"/>
        <rFont val="宋体"/>
        <charset val="134"/>
      </rPr>
      <t>买买提艾力</t>
    </r>
    <r>
      <rPr>
        <sz val="14"/>
        <rFont val="Times New Roman"/>
        <charset val="134"/>
      </rPr>
      <t>·</t>
    </r>
    <r>
      <rPr>
        <sz val="14"/>
        <rFont val="宋体"/>
        <charset val="134"/>
      </rPr>
      <t>艾尔肯</t>
    </r>
  </si>
  <si>
    <t>yjsx026</t>
  </si>
  <si>
    <r>
      <rPr>
        <sz val="14"/>
        <rFont val="宋体"/>
        <charset val="134"/>
      </rPr>
      <t>英吉沙县</t>
    </r>
    <r>
      <rPr>
        <sz val="14"/>
        <rFont val="Times New Roman"/>
        <charset val="134"/>
      </rPr>
      <t>2025</t>
    </r>
    <r>
      <rPr>
        <sz val="14"/>
        <rFont val="宋体"/>
        <charset val="134"/>
      </rPr>
      <t>年乌恰镇发展壮大村集体经济项目</t>
    </r>
  </si>
  <si>
    <t>发展壮大村集体经济</t>
  </si>
  <si>
    <t>商业街建设</t>
  </si>
  <si>
    <r>
      <rPr>
        <sz val="14"/>
        <rFont val="宋体"/>
        <charset val="134"/>
      </rPr>
      <t>乌恰镇</t>
    </r>
    <r>
      <rPr>
        <sz val="14"/>
        <rFont val="Times New Roman"/>
        <charset val="134"/>
      </rPr>
      <t>13</t>
    </r>
    <r>
      <rPr>
        <sz val="14"/>
        <rFont val="宋体"/>
        <charset val="134"/>
      </rPr>
      <t>村</t>
    </r>
  </si>
  <si>
    <t>总投资：1250万元        规模：3510.6平方米
建设内容：新建3200㎡商铺（上下两层）、地面硬化、消防水池及消防电力配套、供排水、电力等附属配套设施建设。</t>
  </si>
  <si>
    <r>
      <rPr>
        <sz val="14"/>
        <rFont val="Times New Roman"/>
        <charset val="134"/>
      </rPr>
      <t>1.</t>
    </r>
    <r>
      <rPr>
        <sz val="14"/>
        <rFont val="宋体"/>
        <charset val="134"/>
      </rPr>
      <t>经济效益</t>
    </r>
    <r>
      <rPr>
        <sz val="14"/>
        <rFont val="Times New Roman"/>
        <charset val="134"/>
      </rPr>
      <t>:</t>
    </r>
    <r>
      <rPr>
        <sz val="14"/>
        <rFont val="宋体"/>
        <charset val="134"/>
      </rPr>
      <t>该项目实施后，产权归乌恰镇</t>
    </r>
    <r>
      <rPr>
        <sz val="14"/>
        <rFont val="Times New Roman"/>
        <charset val="134"/>
      </rPr>
      <t>10</t>
    </r>
    <r>
      <rPr>
        <sz val="14"/>
        <rFont val="宋体"/>
        <charset val="134"/>
      </rPr>
      <t>个村所有，用于巩固脱贫攻坚成果，按照不低于年收益</t>
    </r>
    <r>
      <rPr>
        <sz val="14"/>
        <rFont val="Times New Roman"/>
        <charset val="134"/>
      </rPr>
      <t>4%</t>
    </r>
    <r>
      <rPr>
        <sz val="14"/>
        <rFont val="宋体"/>
        <charset val="134"/>
      </rPr>
      <t>的用于分配，开发公益性岗位，提高村民生活质量和解决就业问题；</t>
    </r>
    <r>
      <rPr>
        <sz val="14"/>
        <rFont val="Times New Roman"/>
        <charset val="134"/>
      </rPr>
      <t xml:space="preserve">
2.</t>
    </r>
    <r>
      <rPr>
        <sz val="14"/>
        <rFont val="宋体"/>
        <charset val="134"/>
      </rPr>
      <t>社会效益：每村增加村集体收入</t>
    </r>
    <r>
      <rPr>
        <sz val="14"/>
        <rFont val="Times New Roman"/>
        <charset val="134"/>
      </rPr>
      <t>4</t>
    </r>
    <r>
      <rPr>
        <sz val="14"/>
        <rFont val="宋体"/>
        <charset val="134"/>
      </rPr>
      <t>万元以上，共计解决</t>
    </r>
    <r>
      <rPr>
        <sz val="14"/>
        <rFont val="Times New Roman"/>
        <charset val="134"/>
      </rPr>
      <t>100</t>
    </r>
    <r>
      <rPr>
        <sz val="14"/>
        <rFont val="宋体"/>
        <charset val="134"/>
      </rPr>
      <t>人就业问题。</t>
    </r>
  </si>
  <si>
    <t>yjsx027</t>
  </si>
  <si>
    <r>
      <rPr>
        <sz val="14"/>
        <rFont val="宋体"/>
        <charset val="134"/>
      </rPr>
      <t>英吉沙县产业到户项目</t>
    </r>
    <r>
      <rPr>
        <sz val="14"/>
        <rFont val="Times New Roman"/>
        <charset val="134"/>
      </rPr>
      <t>—</t>
    </r>
    <r>
      <rPr>
        <sz val="14"/>
        <rFont val="宋体"/>
        <charset val="134"/>
      </rPr>
      <t>主要粮食作物单产提升奖补项目</t>
    </r>
  </si>
  <si>
    <r>
      <rPr>
        <sz val="14"/>
        <rFont val="宋体"/>
        <charset val="134"/>
      </rPr>
      <t>英吉沙县</t>
    </r>
    <r>
      <rPr>
        <sz val="14"/>
        <rFont val="Times New Roman"/>
        <charset val="134"/>
      </rPr>
      <t>14</t>
    </r>
    <r>
      <rPr>
        <sz val="14"/>
        <rFont val="宋体"/>
        <charset val="134"/>
      </rPr>
      <t>个乡镇</t>
    </r>
  </si>
  <si>
    <r>
      <rPr>
        <sz val="14"/>
        <rFont val="宋体"/>
        <charset val="134"/>
      </rPr>
      <t>总投资：</t>
    </r>
    <r>
      <rPr>
        <sz val="14"/>
        <rFont val="Times New Roman"/>
        <charset val="134"/>
      </rPr>
      <t>1734</t>
    </r>
    <r>
      <rPr>
        <sz val="14"/>
        <rFont val="宋体"/>
        <charset val="134"/>
      </rPr>
      <t>万元</t>
    </r>
    <r>
      <rPr>
        <sz val="14"/>
        <rFont val="Times New Roman"/>
        <charset val="134"/>
      </rPr>
      <t xml:space="preserve">                 </t>
    </r>
    <r>
      <rPr>
        <sz val="14"/>
        <rFont val="宋体"/>
        <charset val="134"/>
      </rPr>
      <t>规模：</t>
    </r>
    <r>
      <rPr>
        <sz val="14"/>
        <rFont val="Times New Roman"/>
        <charset val="134"/>
      </rPr>
      <t>16674</t>
    </r>
    <r>
      <rPr>
        <sz val="14"/>
        <rFont val="宋体"/>
        <charset val="134"/>
      </rPr>
      <t>户</t>
    </r>
    <r>
      <rPr>
        <sz val="14"/>
        <rFont val="Times New Roman"/>
        <charset val="134"/>
      </rPr>
      <t xml:space="preserve">  
</t>
    </r>
    <r>
      <rPr>
        <sz val="14"/>
        <rFont val="宋体"/>
        <charset val="134"/>
      </rPr>
      <t>建设内容：小麦实现较上年单产提升</t>
    </r>
    <r>
      <rPr>
        <sz val="14"/>
        <rFont val="Times New Roman"/>
        <charset val="134"/>
      </rPr>
      <t>1.5%</t>
    </r>
    <r>
      <rPr>
        <sz val="14"/>
        <rFont val="宋体"/>
        <charset val="134"/>
      </rPr>
      <t>（亩），补助</t>
    </r>
    <r>
      <rPr>
        <sz val="14"/>
        <rFont val="Times New Roman"/>
        <charset val="134"/>
      </rPr>
      <t>150</t>
    </r>
    <r>
      <rPr>
        <sz val="14"/>
        <rFont val="宋体"/>
        <charset val="134"/>
      </rPr>
      <t>元计划实施主要粮食作物单产提升规模奖补面积共</t>
    </r>
    <r>
      <rPr>
        <sz val="14"/>
        <rFont val="Times New Roman"/>
        <charset val="134"/>
      </rPr>
      <t>13.06391</t>
    </r>
    <r>
      <rPr>
        <sz val="14"/>
        <rFont val="宋体"/>
        <charset val="134"/>
      </rPr>
      <t>万亩，补助资金共计</t>
    </r>
    <r>
      <rPr>
        <sz val="14"/>
        <rFont val="Times New Roman"/>
        <charset val="134"/>
      </rPr>
      <t>1734</t>
    </r>
    <r>
      <rPr>
        <sz val="14"/>
        <rFont val="宋体"/>
        <charset val="134"/>
      </rPr>
      <t>万元。</t>
    </r>
  </si>
  <si>
    <r>
      <rPr>
        <sz val="14"/>
        <rFont val="Times New Roman"/>
        <charset val="134"/>
      </rPr>
      <t>1.</t>
    </r>
    <r>
      <rPr>
        <sz val="14"/>
        <rFont val="宋体"/>
        <charset val="134"/>
      </rPr>
      <t>经济效益：英吉沙县到户产业的规模为粮食作物单产提升小麦</t>
    </r>
    <r>
      <rPr>
        <sz val="14"/>
        <rFont val="Times New Roman"/>
        <charset val="134"/>
      </rPr>
      <t>12.0146</t>
    </r>
    <r>
      <rPr>
        <sz val="14"/>
        <rFont val="宋体"/>
        <charset val="134"/>
      </rPr>
      <t>万亩、玉米</t>
    </r>
    <r>
      <rPr>
        <sz val="14"/>
        <rFont val="Times New Roman"/>
        <charset val="134"/>
      </rPr>
      <t>1.0493</t>
    </r>
    <r>
      <rPr>
        <sz val="14"/>
        <rFont val="宋体"/>
        <charset val="134"/>
      </rPr>
      <t>万亩，涉及</t>
    </r>
    <r>
      <rPr>
        <sz val="14"/>
        <rFont val="Times New Roman"/>
        <charset val="134"/>
      </rPr>
      <t>14</t>
    </r>
    <r>
      <rPr>
        <sz val="14"/>
        <rFont val="宋体"/>
        <charset val="134"/>
      </rPr>
      <t>个乡镇，预计户均增收</t>
    </r>
    <r>
      <rPr>
        <sz val="14"/>
        <rFont val="Times New Roman"/>
        <charset val="134"/>
      </rPr>
      <t>200</t>
    </r>
    <r>
      <rPr>
        <sz val="14"/>
        <rFont val="宋体"/>
        <charset val="134"/>
      </rPr>
      <t>元以上。</t>
    </r>
    <r>
      <rPr>
        <sz val="14"/>
        <rFont val="Times New Roman"/>
        <charset val="134"/>
      </rPr>
      <t xml:space="preserve">
2.</t>
    </r>
    <r>
      <rPr>
        <sz val="14"/>
        <rFont val="宋体"/>
        <charset val="134"/>
      </rPr>
      <t>社会效益：英吉沙县到户产业的规模为粮食作物单产提升小麦</t>
    </r>
    <r>
      <rPr>
        <sz val="14"/>
        <rFont val="Times New Roman"/>
        <charset val="134"/>
      </rPr>
      <t>12.0146</t>
    </r>
    <r>
      <rPr>
        <sz val="14"/>
        <rFont val="宋体"/>
        <charset val="134"/>
      </rPr>
      <t>万亩、小麦实现较上年单产提升</t>
    </r>
    <r>
      <rPr>
        <sz val="14"/>
        <rFont val="Times New Roman"/>
        <charset val="134"/>
      </rPr>
      <t>1.5%</t>
    </r>
    <r>
      <rPr>
        <sz val="14"/>
        <rFont val="宋体"/>
        <charset val="134"/>
      </rPr>
      <t>（亩），玉米</t>
    </r>
    <r>
      <rPr>
        <sz val="14"/>
        <rFont val="Times New Roman"/>
        <charset val="134"/>
      </rPr>
      <t>1.0493</t>
    </r>
    <r>
      <rPr>
        <sz val="14"/>
        <rFont val="宋体"/>
        <charset val="134"/>
      </rPr>
      <t>万亩、玉米实现较上年单产提升</t>
    </r>
    <r>
      <rPr>
        <sz val="14"/>
        <rFont val="Times New Roman"/>
        <charset val="134"/>
      </rPr>
      <t>3%</t>
    </r>
    <r>
      <rPr>
        <sz val="14"/>
        <rFont val="宋体"/>
        <charset val="134"/>
      </rPr>
      <t>以上（亩），涉及</t>
    </r>
    <r>
      <rPr>
        <sz val="14"/>
        <rFont val="Times New Roman"/>
        <charset val="134"/>
      </rPr>
      <t>14</t>
    </r>
    <r>
      <rPr>
        <sz val="14"/>
        <rFont val="宋体"/>
        <charset val="134"/>
      </rPr>
      <t>个乡镇。</t>
    </r>
  </si>
  <si>
    <t>yjsx028</t>
  </si>
  <si>
    <r>
      <rPr>
        <sz val="14"/>
        <rFont val="宋体"/>
        <charset val="134"/>
      </rPr>
      <t>英吉沙县产业到户项目</t>
    </r>
    <r>
      <rPr>
        <sz val="14"/>
        <rFont val="Times New Roman"/>
        <charset val="134"/>
      </rPr>
      <t>—</t>
    </r>
    <r>
      <rPr>
        <sz val="14"/>
        <rFont val="宋体"/>
        <charset val="134"/>
      </rPr>
      <t>特色种植奖补项目</t>
    </r>
  </si>
  <si>
    <r>
      <rPr>
        <sz val="14"/>
        <rFont val="宋体"/>
        <charset val="134"/>
      </rPr>
      <t>总投资：</t>
    </r>
    <r>
      <rPr>
        <sz val="14"/>
        <rFont val="Times New Roman"/>
        <charset val="134"/>
      </rPr>
      <t>600</t>
    </r>
    <r>
      <rPr>
        <sz val="14"/>
        <rFont val="宋体"/>
        <charset val="134"/>
      </rPr>
      <t>万元</t>
    </r>
    <r>
      <rPr>
        <sz val="14"/>
        <rFont val="Times New Roman"/>
        <charset val="134"/>
      </rPr>
      <t xml:space="preserve">                     </t>
    </r>
    <r>
      <rPr>
        <sz val="14"/>
        <rFont val="宋体"/>
        <charset val="134"/>
      </rPr>
      <t>规模：</t>
    </r>
    <r>
      <rPr>
        <sz val="14"/>
        <rFont val="Times New Roman"/>
        <charset val="134"/>
      </rPr>
      <t>7076</t>
    </r>
    <r>
      <rPr>
        <sz val="14"/>
        <rFont val="宋体"/>
        <charset val="134"/>
      </rPr>
      <t>户</t>
    </r>
    <r>
      <rPr>
        <sz val="14"/>
        <rFont val="Times New Roman"/>
        <charset val="134"/>
      </rPr>
      <t xml:space="preserve">  
</t>
    </r>
    <r>
      <rPr>
        <sz val="14"/>
        <rFont val="宋体"/>
        <charset val="134"/>
      </rPr>
      <t>建设内容：购置菜苗（高辣辣椒、万寿菊），一亩以上，按照不超过购买成本的</t>
    </r>
    <r>
      <rPr>
        <sz val="14"/>
        <rFont val="Times New Roman"/>
        <charset val="134"/>
      </rPr>
      <t>30%</t>
    </r>
    <r>
      <rPr>
        <sz val="14"/>
        <rFont val="宋体"/>
        <charset val="134"/>
      </rPr>
      <t>，每亩补助</t>
    </r>
    <r>
      <rPr>
        <sz val="14"/>
        <rFont val="Times New Roman"/>
        <charset val="134"/>
      </rPr>
      <t>450</t>
    </r>
    <r>
      <rPr>
        <sz val="14"/>
        <rFont val="宋体"/>
        <charset val="134"/>
      </rPr>
      <t>元，补助资金</t>
    </r>
    <r>
      <rPr>
        <sz val="14"/>
        <rFont val="Times New Roman"/>
        <charset val="134"/>
      </rPr>
      <t>600</t>
    </r>
    <r>
      <rPr>
        <sz val="14"/>
        <rFont val="宋体"/>
        <charset val="134"/>
      </rPr>
      <t>万元。</t>
    </r>
  </si>
  <si>
    <r>
      <rPr>
        <sz val="14"/>
        <rFont val="Times New Roman"/>
        <charset val="134"/>
      </rPr>
      <t>1.</t>
    </r>
    <r>
      <rPr>
        <sz val="14"/>
        <rFont val="宋体"/>
        <charset val="134"/>
      </rPr>
      <t>经济效益：英吉沙县到户产业的规模为高辣辣椒、万寿菊</t>
    </r>
    <r>
      <rPr>
        <sz val="14"/>
        <rFont val="Times New Roman"/>
        <charset val="134"/>
      </rPr>
      <t>2.5314</t>
    </r>
    <r>
      <rPr>
        <sz val="14"/>
        <rFont val="宋体"/>
        <charset val="134"/>
      </rPr>
      <t>万亩，预计户均增收</t>
    </r>
    <r>
      <rPr>
        <sz val="14"/>
        <rFont val="Times New Roman"/>
        <charset val="134"/>
      </rPr>
      <t>4</t>
    </r>
    <r>
      <rPr>
        <sz val="14"/>
        <rFont val="宋体"/>
        <charset val="134"/>
      </rPr>
      <t>00元以上。</t>
    </r>
    <r>
      <rPr>
        <sz val="14"/>
        <rFont val="Times New Roman"/>
        <charset val="134"/>
      </rPr>
      <t xml:space="preserve">
2.</t>
    </r>
    <r>
      <rPr>
        <sz val="14"/>
        <rFont val="宋体"/>
        <charset val="134"/>
      </rPr>
      <t>社会效益：英吉沙县到户产业的规模为高辣辣椒、万寿菊</t>
    </r>
    <r>
      <rPr>
        <sz val="14"/>
        <rFont val="Times New Roman"/>
        <charset val="134"/>
      </rPr>
      <t>2.5314</t>
    </r>
    <r>
      <rPr>
        <sz val="14"/>
        <rFont val="宋体"/>
        <charset val="134"/>
      </rPr>
      <t>万亩、按照不超过购买成本的</t>
    </r>
    <r>
      <rPr>
        <sz val="14"/>
        <rFont val="Times New Roman"/>
        <charset val="134"/>
      </rPr>
      <t>30%</t>
    </r>
    <r>
      <rPr>
        <sz val="14"/>
        <rFont val="宋体"/>
        <charset val="134"/>
      </rPr>
      <t>每亩补助</t>
    </r>
    <r>
      <rPr>
        <sz val="14"/>
        <rFont val="Times New Roman"/>
        <charset val="134"/>
      </rPr>
      <t>300</t>
    </r>
    <r>
      <rPr>
        <sz val="14"/>
        <rFont val="宋体"/>
        <charset val="134"/>
      </rPr>
      <t>元以上。</t>
    </r>
  </si>
  <si>
    <t>yjsx029</t>
  </si>
  <si>
    <r>
      <rPr>
        <sz val="14"/>
        <rFont val="宋体"/>
        <charset val="134"/>
      </rPr>
      <t>英吉沙县产业到户项目</t>
    </r>
    <r>
      <rPr>
        <sz val="14"/>
        <rFont val="Times New Roman"/>
        <charset val="134"/>
      </rPr>
      <t>—</t>
    </r>
    <r>
      <rPr>
        <sz val="14"/>
        <rFont val="宋体"/>
        <charset val="134"/>
      </rPr>
      <t>林果业提质增效奖补项目</t>
    </r>
  </si>
  <si>
    <r>
      <rPr>
        <sz val="14"/>
        <rFont val="宋体"/>
        <charset val="134"/>
      </rPr>
      <t>总投资：</t>
    </r>
    <r>
      <rPr>
        <sz val="14"/>
        <rFont val="Times New Roman"/>
        <charset val="134"/>
      </rPr>
      <t>812.05</t>
    </r>
    <r>
      <rPr>
        <sz val="14"/>
        <rFont val="宋体"/>
        <charset val="134"/>
      </rPr>
      <t>万元</t>
    </r>
    <r>
      <rPr>
        <sz val="14"/>
        <rFont val="Times New Roman"/>
        <charset val="134"/>
      </rPr>
      <t xml:space="preserve">                    </t>
    </r>
    <r>
      <rPr>
        <sz val="14"/>
        <rFont val="宋体"/>
        <charset val="134"/>
      </rPr>
      <t>规模：</t>
    </r>
    <r>
      <rPr>
        <sz val="14"/>
        <rFont val="Times New Roman"/>
        <charset val="134"/>
      </rPr>
      <t>8.12</t>
    </r>
    <r>
      <rPr>
        <sz val="14"/>
        <rFont val="宋体"/>
        <charset val="134"/>
      </rPr>
      <t>万亩</t>
    </r>
    <r>
      <rPr>
        <sz val="14"/>
        <rFont val="Times New Roman"/>
        <charset val="134"/>
      </rPr>
      <t xml:space="preserve">
</t>
    </r>
    <r>
      <rPr>
        <sz val="14"/>
        <rFont val="宋体"/>
        <charset val="134"/>
      </rPr>
      <t>建设内容：</t>
    </r>
    <r>
      <rPr>
        <sz val="14"/>
        <rFont val="Times New Roman"/>
        <charset val="134"/>
      </rPr>
      <t>1.</t>
    </r>
    <r>
      <rPr>
        <sz val="14"/>
        <rFont val="宋体"/>
        <charset val="134"/>
      </rPr>
      <t>品种优化</t>
    </r>
    <r>
      <rPr>
        <sz val="14"/>
        <rFont val="Times New Roman"/>
        <charset val="134"/>
      </rPr>
      <t>7648.8</t>
    </r>
    <r>
      <rPr>
        <sz val="14"/>
        <rFont val="宋体"/>
        <charset val="134"/>
      </rPr>
      <t>亩；</t>
    </r>
    <r>
      <rPr>
        <sz val="14"/>
        <rFont val="Times New Roman"/>
        <charset val="134"/>
      </rPr>
      <t>2.</t>
    </r>
    <r>
      <rPr>
        <sz val="14"/>
        <rFont val="宋体"/>
        <charset val="134"/>
      </rPr>
      <t>整形修剪</t>
    </r>
    <r>
      <rPr>
        <sz val="14"/>
        <rFont val="Times New Roman"/>
        <charset val="134"/>
      </rPr>
      <t>31569.81</t>
    </r>
    <r>
      <rPr>
        <sz val="14"/>
        <rFont val="宋体"/>
        <charset val="134"/>
      </rPr>
      <t>亩；</t>
    </r>
    <r>
      <rPr>
        <sz val="14"/>
        <rFont val="Times New Roman"/>
        <charset val="134"/>
      </rPr>
      <t>3.</t>
    </r>
    <r>
      <rPr>
        <sz val="14"/>
        <rFont val="宋体"/>
        <charset val="134"/>
      </rPr>
      <t>病虫害防治</t>
    </r>
    <r>
      <rPr>
        <sz val="14"/>
        <rFont val="Times New Roman"/>
        <charset val="134"/>
      </rPr>
      <t>41986.92</t>
    </r>
    <r>
      <rPr>
        <sz val="14"/>
        <rFont val="宋体"/>
        <charset val="134"/>
      </rPr>
      <t>亩。</t>
    </r>
  </si>
  <si>
    <r>
      <rPr>
        <sz val="14"/>
        <rFont val="Times New Roman"/>
        <charset val="134"/>
      </rPr>
      <t>1.</t>
    </r>
    <r>
      <rPr>
        <sz val="14"/>
        <rFont val="宋体"/>
        <charset val="134"/>
      </rPr>
      <t>经济效益：项目实施亩均产量较上年增加</t>
    </r>
    <r>
      <rPr>
        <sz val="14"/>
        <rFont val="Times New Roman"/>
        <charset val="134"/>
      </rPr>
      <t>10%</t>
    </r>
    <r>
      <rPr>
        <sz val="14"/>
        <rFont val="宋体"/>
        <charset val="134"/>
      </rPr>
      <t>以上，可带动就业，预计户均增收</t>
    </r>
    <r>
      <rPr>
        <sz val="14"/>
        <rFont val="Times New Roman"/>
        <charset val="134"/>
      </rPr>
      <t>3</t>
    </r>
    <r>
      <rPr>
        <sz val="14"/>
        <rFont val="宋体"/>
        <charset val="134"/>
      </rPr>
      <t>00元以上。</t>
    </r>
    <r>
      <rPr>
        <sz val="14"/>
        <rFont val="Times New Roman"/>
        <charset val="134"/>
      </rPr>
      <t xml:space="preserve">
2.</t>
    </r>
    <r>
      <rPr>
        <sz val="14"/>
        <rFont val="宋体"/>
        <charset val="134"/>
      </rPr>
      <t>社会效益：可推动林果种植业发展，绿植覆盖率</t>
    </r>
    <r>
      <rPr>
        <sz val="14"/>
        <rFont val="Times New Roman"/>
        <charset val="134"/>
      </rPr>
      <t>80%</t>
    </r>
    <r>
      <rPr>
        <sz val="14"/>
        <rFont val="宋体"/>
        <charset val="134"/>
      </rPr>
      <t>；园优质果率达</t>
    </r>
    <r>
      <rPr>
        <sz val="14"/>
        <rFont val="Times New Roman"/>
        <charset val="134"/>
      </rPr>
      <t>80%</t>
    </r>
    <r>
      <rPr>
        <sz val="14"/>
        <rFont val="宋体"/>
        <charset val="134"/>
      </rPr>
      <t>以上，保持水土，绿化环境。项目后期由各乡镇村自行运营管护，产生收益后由农户受益。</t>
    </r>
  </si>
  <si>
    <t>yjsx030</t>
  </si>
  <si>
    <r>
      <rPr>
        <sz val="14"/>
        <rFont val="宋体"/>
        <charset val="134"/>
      </rPr>
      <t>英吉沙县产业到户项目</t>
    </r>
    <r>
      <rPr>
        <sz val="14"/>
        <rFont val="Times New Roman"/>
        <charset val="134"/>
      </rPr>
      <t>—</t>
    </r>
    <r>
      <rPr>
        <sz val="14"/>
        <rFont val="宋体"/>
        <charset val="134"/>
      </rPr>
      <t>畜禽养殖提质增效奖补项目</t>
    </r>
  </si>
  <si>
    <t>养殖业基地</t>
  </si>
  <si>
    <r>
      <rPr>
        <sz val="14"/>
        <rFont val="宋体"/>
        <charset val="134"/>
      </rPr>
      <t>英吉沙县</t>
    </r>
    <r>
      <rPr>
        <sz val="14"/>
        <rFont val="Times New Roman"/>
        <charset val="134"/>
      </rPr>
      <t>14</t>
    </r>
    <r>
      <rPr>
        <sz val="14"/>
        <rFont val="宋体"/>
        <charset val="134"/>
      </rPr>
      <t>乡镇</t>
    </r>
  </si>
  <si>
    <r>
      <rPr>
        <sz val="14"/>
        <rFont val="宋体"/>
        <charset val="134"/>
      </rPr>
      <t>总投资：2</t>
    </r>
    <r>
      <rPr>
        <sz val="14"/>
        <rFont val="Times New Roman"/>
        <charset val="134"/>
      </rPr>
      <t>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万户</t>
    </r>
    <r>
      <rPr>
        <sz val="14"/>
        <rFont val="Times New Roman"/>
        <charset val="134"/>
      </rPr>
      <t xml:space="preserve">
</t>
    </r>
    <r>
      <rPr>
        <sz val="14"/>
        <rFont val="宋体"/>
        <charset val="134"/>
      </rPr>
      <t>建设内容：</t>
    </r>
    <r>
      <rPr>
        <sz val="14"/>
        <rFont val="Times New Roman"/>
        <charset val="134"/>
      </rPr>
      <t>1.</t>
    </r>
    <r>
      <rPr>
        <sz val="14"/>
        <rFont val="宋体"/>
        <charset val="134"/>
      </rPr>
      <t>品种改良：对母牛用性控冻精配种并定胎的，每头牛补助不超过</t>
    </r>
    <r>
      <rPr>
        <sz val="14"/>
        <rFont val="Times New Roman"/>
        <charset val="134"/>
      </rPr>
      <t>200</t>
    </r>
    <r>
      <rPr>
        <sz val="14"/>
        <rFont val="宋体"/>
        <charset val="134"/>
      </rPr>
      <t>元。母只羊用人工授精配种并定胎的，每只补助不超过</t>
    </r>
    <r>
      <rPr>
        <sz val="14"/>
        <rFont val="Times New Roman"/>
        <charset val="134"/>
      </rPr>
      <t>40</t>
    </r>
    <r>
      <rPr>
        <sz val="14"/>
        <rFont val="宋体"/>
        <charset val="134"/>
      </rPr>
      <t>元。全县计划羊人工授精</t>
    </r>
    <r>
      <rPr>
        <sz val="14"/>
        <rFont val="Times New Roman"/>
        <charset val="134"/>
      </rPr>
      <t>1.5</t>
    </r>
    <r>
      <rPr>
        <sz val="14"/>
        <rFont val="宋体"/>
        <charset val="134"/>
      </rPr>
      <t>万只，申报项目资金</t>
    </r>
    <r>
      <rPr>
        <sz val="14"/>
        <rFont val="Times New Roman"/>
        <charset val="134"/>
      </rPr>
      <t>60</t>
    </r>
    <r>
      <rPr>
        <sz val="14"/>
        <rFont val="宋体"/>
        <charset val="134"/>
      </rPr>
      <t>万元。</t>
    </r>
    <r>
      <rPr>
        <sz val="14"/>
        <rFont val="Times New Roman"/>
        <charset val="134"/>
      </rPr>
      <t xml:space="preserve">
2.</t>
    </r>
    <r>
      <rPr>
        <sz val="14"/>
        <rFont val="宋体"/>
        <charset val="134"/>
      </rPr>
      <t>常见多发病防治社会化服务：当年每个养殖户补助不超过</t>
    </r>
    <r>
      <rPr>
        <sz val="14"/>
        <rFont val="Times New Roman"/>
        <charset val="134"/>
      </rPr>
      <t>200</t>
    </r>
    <r>
      <rPr>
        <sz val="14"/>
        <rFont val="宋体"/>
        <charset val="134"/>
      </rPr>
      <t>元。此项目根据项目实施进度可再分批次上报，最终申报畜禽养殖提质增效补贴项目数量（户数）及资金以验收合格数量和最后申报项目资金为准。</t>
    </r>
  </si>
  <si>
    <r>
      <rPr>
        <sz val="14"/>
        <rFont val="Times New Roman"/>
        <charset val="134"/>
      </rPr>
      <t>1.</t>
    </r>
    <r>
      <rPr>
        <sz val="14"/>
        <rFont val="宋体"/>
        <charset val="134"/>
      </rPr>
      <t>经济效益：一是直接效益。通过项目实施，提高全县牲畜品种改良水平，提高牲畜品种质量和优良母牛生产水平，达到牲畜快速提质增效。二是间接效益。通过项目实施，增加牲畜养殖数量和质量，引导更多的农户在一产充分就业，提高家庭收入，预计户均增收</t>
    </r>
    <r>
      <rPr>
        <sz val="14"/>
        <rFont val="Times New Roman"/>
        <charset val="134"/>
      </rPr>
      <t>1</t>
    </r>
    <r>
      <rPr>
        <sz val="14"/>
        <rFont val="宋体"/>
        <charset val="134"/>
      </rPr>
      <t>00元以上。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</si>
  <si>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英吉沙县畜牧兽医局</t>
  </si>
  <si>
    <t>努尔麦麦提</t>
  </si>
  <si>
    <t>yjsx031</t>
  </si>
  <si>
    <r>
      <rPr>
        <sz val="14"/>
        <rFont val="宋体"/>
        <charset val="134"/>
      </rPr>
      <t>英吉沙县产业到户项目</t>
    </r>
    <r>
      <rPr>
        <sz val="14"/>
        <rFont val="Times New Roman"/>
        <charset val="134"/>
      </rPr>
      <t>—</t>
    </r>
    <r>
      <rPr>
        <sz val="14"/>
        <rFont val="宋体"/>
        <charset val="134"/>
      </rPr>
      <t>英吉沙县自繁良种母畜奖补项目</t>
    </r>
  </si>
  <si>
    <r>
      <rPr>
        <sz val="14"/>
        <rFont val="宋体"/>
        <charset val="134"/>
      </rPr>
      <t>总投资：</t>
    </r>
    <r>
      <rPr>
        <sz val="14"/>
        <rFont val="Times New Roman"/>
        <charset val="134"/>
      </rPr>
      <t>3500</t>
    </r>
    <r>
      <rPr>
        <sz val="14"/>
        <rFont val="宋体"/>
        <charset val="134"/>
      </rPr>
      <t>万元</t>
    </r>
    <r>
      <rPr>
        <sz val="14"/>
        <rFont val="Times New Roman"/>
        <charset val="134"/>
      </rPr>
      <t xml:space="preserve">                   </t>
    </r>
    <r>
      <rPr>
        <sz val="14"/>
        <rFont val="宋体"/>
        <charset val="134"/>
      </rPr>
      <t>规模：</t>
    </r>
    <r>
      <rPr>
        <sz val="14"/>
        <rFont val="Times New Roman"/>
        <charset val="134"/>
      </rPr>
      <t>2.3</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建设内容：对当年自繁扩增符合英吉沙县主导品种的良种母牛（西门塔尔、荷斯坦、安格斯牛等）、母羊（多浪羊、诺维什羊、塔什库尔干羊、萨福克、杜泊、湖羊等）并饲养</t>
    </r>
    <r>
      <rPr>
        <sz val="14"/>
        <rFont val="Times New Roman"/>
        <charset val="134"/>
      </rPr>
      <t>3</t>
    </r>
    <r>
      <rPr>
        <sz val="14"/>
        <rFont val="宋体"/>
        <charset val="134"/>
      </rPr>
      <t>个月以上的给予补助，自繁良种母牛、母羊补助金额不超过饲养成本的</t>
    </r>
    <r>
      <rPr>
        <sz val="14"/>
        <rFont val="Times New Roman"/>
        <charset val="134"/>
      </rPr>
      <t>50%</t>
    </r>
    <r>
      <rPr>
        <sz val="14"/>
        <rFont val="宋体"/>
        <charset val="134"/>
      </rPr>
      <t>，每头牛不超过</t>
    </r>
    <r>
      <rPr>
        <sz val="14"/>
        <rFont val="Times New Roman"/>
        <charset val="134"/>
      </rPr>
      <t>3000</t>
    </r>
    <r>
      <rPr>
        <sz val="14"/>
        <rFont val="宋体"/>
        <charset val="134"/>
      </rPr>
      <t>元、每只羊不超过</t>
    </r>
    <r>
      <rPr>
        <sz val="14"/>
        <rFont val="Times New Roman"/>
        <charset val="134"/>
      </rPr>
      <t>300</t>
    </r>
    <r>
      <rPr>
        <sz val="14"/>
        <rFont val="宋体"/>
        <charset val="134"/>
      </rPr>
      <t>元，每头（只）自繁良种母畜当年只补一次。此项目根据项目实施进度可再分批次上报。</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</si>
  <si>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2000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</si>
  <si>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yjsx034</t>
  </si>
  <si>
    <r>
      <rPr>
        <sz val="14"/>
        <rFont val="宋体"/>
        <charset val="134"/>
      </rPr>
      <t>英吉沙县产业到户项目</t>
    </r>
    <r>
      <rPr>
        <sz val="14"/>
        <rFont val="Times New Roman"/>
        <charset val="134"/>
      </rPr>
      <t>-</t>
    </r>
    <r>
      <rPr>
        <sz val="14"/>
        <rFont val="宋体"/>
        <charset val="134"/>
      </rPr>
      <t>家禽奖补项目</t>
    </r>
  </si>
  <si>
    <r>
      <rPr>
        <sz val="14"/>
        <rFont val="宋体"/>
        <charset val="134"/>
      </rPr>
      <t>总投资：</t>
    </r>
    <r>
      <rPr>
        <sz val="14"/>
        <rFont val="Times New Roman"/>
        <charset val="134"/>
      </rPr>
      <t>150</t>
    </r>
    <r>
      <rPr>
        <sz val="14"/>
        <rFont val="宋体"/>
        <charset val="134"/>
      </rPr>
      <t>万元</t>
    </r>
    <r>
      <rPr>
        <sz val="14"/>
        <rFont val="Times New Roman"/>
        <charset val="134"/>
      </rPr>
      <t xml:space="preserve">                   </t>
    </r>
    <r>
      <rPr>
        <sz val="14"/>
        <rFont val="宋体"/>
        <charset val="134"/>
      </rPr>
      <t>规模：</t>
    </r>
    <r>
      <rPr>
        <sz val="14"/>
        <rFont val="Times New Roman"/>
        <charset val="134"/>
      </rPr>
      <t>15</t>
    </r>
    <r>
      <rPr>
        <sz val="14"/>
        <rFont val="宋体"/>
        <charset val="134"/>
      </rPr>
      <t>万只</t>
    </r>
    <r>
      <rPr>
        <sz val="14"/>
        <rFont val="Times New Roman"/>
        <charset val="134"/>
      </rPr>
      <t xml:space="preserve">
</t>
    </r>
    <r>
      <rPr>
        <sz val="14"/>
        <rFont val="宋体"/>
        <charset val="134"/>
      </rPr>
      <t>建设内容：家禽（鸡鸭鹅）到户项目。项目内容：对有意愿新增养殖家禽（鸡鸭鹅）</t>
    </r>
    <r>
      <rPr>
        <sz val="14"/>
        <rFont val="Times New Roman"/>
        <charset val="134"/>
      </rPr>
      <t>50</t>
    </r>
    <r>
      <rPr>
        <sz val="14"/>
        <rFont val="宋体"/>
        <charset val="134"/>
      </rPr>
      <t>只以上的符合条件的农户进行补助。补贴标准：至少饲养</t>
    </r>
    <r>
      <rPr>
        <sz val="14"/>
        <rFont val="Times New Roman"/>
        <charset val="134"/>
      </rPr>
      <t>3</t>
    </r>
    <r>
      <rPr>
        <sz val="14"/>
        <rFont val="宋体"/>
        <charset val="134"/>
      </rPr>
      <t>个月以上，每只补助</t>
    </r>
    <r>
      <rPr>
        <sz val="14"/>
        <rFont val="Times New Roman"/>
        <charset val="134"/>
      </rPr>
      <t>10</t>
    </r>
    <r>
      <rPr>
        <sz val="14"/>
        <rFont val="宋体"/>
        <charset val="134"/>
      </rPr>
      <t>元。计划实施</t>
    </r>
    <r>
      <rPr>
        <sz val="14"/>
        <rFont val="Times New Roman"/>
        <charset val="134"/>
      </rPr>
      <t>3000</t>
    </r>
    <r>
      <rPr>
        <sz val="14"/>
        <rFont val="宋体"/>
        <charset val="134"/>
      </rPr>
      <t>户补贴资金</t>
    </r>
    <r>
      <rPr>
        <sz val="14"/>
        <rFont val="Times New Roman"/>
        <charset val="134"/>
      </rPr>
      <t>150</t>
    </r>
    <r>
      <rPr>
        <sz val="14"/>
        <rFont val="宋体"/>
        <charset val="134"/>
      </rPr>
      <t>万元，以项目实际验收为准。</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</si>
  <si>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5</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</si>
  <si>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yjsx032</t>
  </si>
  <si>
    <r>
      <rPr>
        <sz val="14"/>
        <rFont val="宋体"/>
        <charset val="134"/>
      </rPr>
      <t>英吉沙县产业到户项目</t>
    </r>
    <r>
      <rPr>
        <sz val="14"/>
        <rFont val="Times New Roman"/>
        <charset val="134"/>
      </rPr>
      <t>—</t>
    </r>
    <r>
      <rPr>
        <sz val="14"/>
        <rFont val="宋体"/>
        <charset val="134"/>
      </rPr>
      <t>英吉沙县引进良种母畜奖补项目</t>
    </r>
  </si>
  <si>
    <r>
      <rPr>
        <sz val="14"/>
        <rFont val="宋体"/>
        <charset val="134"/>
      </rPr>
      <t>总投资：</t>
    </r>
    <r>
      <rPr>
        <sz val="14"/>
        <rFont val="Times New Roman"/>
        <charset val="134"/>
      </rPr>
      <t>1500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建设内容：从喀什地区外引进符合英吉沙县主导品种的良种能繁母牛（西门塔尔、荷斯坦、安格斯牛等）、母羊（多浪羊、塔什库尔干羊、萨福克、杜泊、湖羊等）并饲养</t>
    </r>
    <r>
      <rPr>
        <sz val="14"/>
        <rFont val="Times New Roman"/>
        <charset val="134"/>
      </rPr>
      <t>3</t>
    </r>
    <r>
      <rPr>
        <sz val="14"/>
        <rFont val="宋体"/>
        <charset val="134"/>
      </rPr>
      <t>个月以上的给予补助，引进良种能繁母牛、母羊补助金额不超过当地市场价格的</t>
    </r>
    <r>
      <rPr>
        <sz val="14"/>
        <rFont val="Times New Roman"/>
        <charset val="134"/>
      </rPr>
      <t>40%</t>
    </r>
    <r>
      <rPr>
        <sz val="14"/>
        <rFont val="宋体"/>
        <charset val="134"/>
      </rPr>
      <t>，上封顶每头牛不超过</t>
    </r>
    <r>
      <rPr>
        <sz val="14"/>
        <rFont val="Times New Roman"/>
        <charset val="134"/>
      </rPr>
      <t>4000</t>
    </r>
    <r>
      <rPr>
        <sz val="14"/>
        <rFont val="宋体"/>
        <charset val="134"/>
      </rPr>
      <t>元，羊不超过</t>
    </r>
    <r>
      <rPr>
        <sz val="14"/>
        <rFont val="Times New Roman"/>
        <charset val="134"/>
      </rPr>
      <t>400</t>
    </r>
    <r>
      <rPr>
        <sz val="14"/>
        <rFont val="宋体"/>
        <charset val="134"/>
      </rPr>
      <t>元，每头（只）引进良种母畜当年只补一次。此项目根据项目实施进度可再分批次上报，最终申报引进良种母畜数量及资金以验收合格数量和最后申报项目资金为准。</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</si>
  <si>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1500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</si>
  <si>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yjsx033</t>
  </si>
  <si>
    <r>
      <rPr>
        <sz val="14"/>
        <rFont val="宋体"/>
        <charset val="134"/>
      </rPr>
      <t>英吉沙县产业到户项目</t>
    </r>
    <r>
      <rPr>
        <sz val="14"/>
        <rFont val="Times New Roman"/>
        <charset val="134"/>
      </rPr>
      <t>-</t>
    </r>
    <r>
      <rPr>
        <sz val="14"/>
        <rFont val="宋体"/>
        <charset val="134"/>
      </rPr>
      <t>饲草料奖补项目</t>
    </r>
  </si>
  <si>
    <r>
      <rPr>
        <sz val="14"/>
        <rFont val="宋体"/>
        <charset val="134"/>
      </rPr>
      <t>总投资：</t>
    </r>
    <r>
      <rPr>
        <sz val="14"/>
        <rFont val="Times New Roman"/>
        <charset val="134"/>
      </rPr>
      <t>100</t>
    </r>
    <r>
      <rPr>
        <sz val="14"/>
        <rFont val="宋体"/>
        <charset val="134"/>
      </rPr>
      <t>万元</t>
    </r>
    <r>
      <rPr>
        <sz val="14"/>
        <rFont val="Times New Roman"/>
        <charset val="134"/>
      </rPr>
      <t xml:space="preserve">                     </t>
    </r>
    <r>
      <rPr>
        <sz val="14"/>
        <rFont val="宋体"/>
        <charset val="134"/>
      </rPr>
      <t>规模：</t>
    </r>
    <r>
      <rPr>
        <sz val="14"/>
        <rFont val="Times New Roman"/>
        <charset val="134"/>
      </rPr>
      <t>20000</t>
    </r>
    <r>
      <rPr>
        <sz val="14"/>
        <rFont val="宋体"/>
        <charset val="134"/>
      </rPr>
      <t>吨</t>
    </r>
    <r>
      <rPr>
        <sz val="14"/>
        <rFont val="Times New Roman"/>
        <charset val="134"/>
      </rPr>
      <t xml:space="preserve">
</t>
    </r>
    <r>
      <rPr>
        <sz val="14"/>
        <rFont val="宋体"/>
        <charset val="134"/>
      </rPr>
      <t>建设内容：农户发展牛羊等养殖并经营稳定，利用永久性青贮窖加工制作青贮或青贮打包发酵等，每吨补助不超过</t>
    </r>
    <r>
      <rPr>
        <sz val="14"/>
        <rFont val="Times New Roman"/>
        <charset val="134"/>
      </rPr>
      <t>50</t>
    </r>
    <r>
      <rPr>
        <sz val="14"/>
        <rFont val="宋体"/>
        <charset val="134"/>
      </rPr>
      <t>元。对制作不少于</t>
    </r>
    <r>
      <rPr>
        <sz val="14"/>
        <rFont val="Times New Roman"/>
        <charset val="134"/>
      </rPr>
      <t>10</t>
    </r>
    <r>
      <rPr>
        <sz val="14"/>
        <rFont val="宋体"/>
        <charset val="134"/>
      </rPr>
      <t>吨并且符合条件的农户进行补助。</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</si>
  <si>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农户在一产充分就业，提高家庭收入，预计户均增收</t>
    </r>
    <r>
      <rPr>
        <sz val="14"/>
        <rFont val="Times New Roman"/>
        <charset val="134"/>
      </rPr>
      <t>2</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</si>
  <si>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yjsx035</t>
  </si>
  <si>
    <r>
      <rPr>
        <sz val="14"/>
        <rFont val="宋体"/>
        <charset val="134"/>
      </rPr>
      <t>英吉沙县</t>
    </r>
    <r>
      <rPr>
        <sz val="14"/>
        <rFont val="Times New Roman"/>
        <charset val="134"/>
      </rPr>
      <t>2025</t>
    </r>
    <r>
      <rPr>
        <sz val="14"/>
        <rFont val="宋体"/>
        <charset val="134"/>
      </rPr>
      <t>年巴旦姆林场老果园改造项目</t>
    </r>
  </si>
  <si>
    <t>英吉沙县巴旦姆林场（依格孜也尔乡）</t>
  </si>
  <si>
    <t>总投资：9.52万元       规模：100亩
建设内容：老果园改造100亩，建设内容主要是品质优化，土壤改良（施农家肥）等。其中：1、挖树5元/棵（共1920棵）0.96万元；2、购买新苗15元/棵（共2400棵）3.6万元；3、种树4元/棵（共2400棵）0.96万元；4、购买农家肥和施肥200立方（2立方/亩），单价200元/立方，共4万元。</t>
  </si>
  <si>
    <r>
      <rPr>
        <sz val="14"/>
        <rFont val="Times New Roman"/>
        <charset val="134"/>
      </rPr>
      <t>1.</t>
    </r>
    <r>
      <rPr>
        <sz val="14"/>
        <rFont val="宋体"/>
        <charset val="134"/>
      </rPr>
      <t>经济效益：通过果树更新改造、土壤改良和科学管理，果品产量将显著提高。</t>
    </r>
    <r>
      <rPr>
        <sz val="14"/>
        <rFont val="Times New Roman"/>
        <charset val="134"/>
      </rPr>
      <t xml:space="preserve"> </t>
    </r>
    <r>
      <rPr>
        <sz val="14"/>
        <rFont val="宋体"/>
        <charset val="134"/>
      </rPr>
      <t>该项目实施完成并果树结果后，每年效益预计达到</t>
    </r>
    <r>
      <rPr>
        <sz val="14"/>
        <rFont val="Times New Roman"/>
        <charset val="134"/>
      </rPr>
      <t>4.5</t>
    </r>
    <r>
      <rPr>
        <sz val="14"/>
        <rFont val="宋体"/>
        <charset val="134"/>
      </rPr>
      <t>万元。</t>
    </r>
    <r>
      <rPr>
        <sz val="14"/>
        <rFont val="Times New Roman"/>
        <charset val="134"/>
      </rPr>
      <t xml:space="preserve">                                          2.</t>
    </r>
    <r>
      <rPr>
        <sz val="14"/>
        <rFont val="宋体"/>
        <charset val="134"/>
      </rPr>
      <t>社会效益：增加就业岗位，项目实施时能提供</t>
    </r>
    <r>
      <rPr>
        <sz val="14"/>
        <rFont val="Times New Roman"/>
        <charset val="134"/>
      </rPr>
      <t>10</t>
    </r>
    <r>
      <rPr>
        <sz val="14"/>
        <rFont val="宋体"/>
        <charset val="134"/>
      </rPr>
      <t>个就业岗位。果树结果采集、运输、包装、销售时能提供</t>
    </r>
    <r>
      <rPr>
        <sz val="14"/>
        <rFont val="Times New Roman"/>
        <charset val="134"/>
      </rPr>
      <t>50</t>
    </r>
    <r>
      <rPr>
        <sz val="14"/>
        <rFont val="宋体"/>
        <charset val="134"/>
      </rPr>
      <t>个就业岗位，使林场和周边农牧民群众增产增收，提高生活水平，改善农村居民生活条件，为巴旦姆林场农业生产发展提供保障。</t>
    </r>
  </si>
  <si>
    <t>英吉沙县林业和草原局</t>
  </si>
  <si>
    <t>艾尼瓦尔·麦麦提吐尔逊</t>
  </si>
  <si>
    <t>yjsx036</t>
  </si>
  <si>
    <r>
      <rPr>
        <sz val="14"/>
        <rFont val="宋体"/>
        <charset val="134"/>
      </rPr>
      <t>英吉沙县</t>
    </r>
    <r>
      <rPr>
        <sz val="14"/>
        <rFont val="Times New Roman"/>
        <charset val="134"/>
      </rPr>
      <t>2025</t>
    </r>
    <r>
      <rPr>
        <sz val="14"/>
        <rFont val="宋体"/>
        <charset val="134"/>
      </rPr>
      <t>年巴旦姆林场低产田改造项目</t>
    </r>
  </si>
  <si>
    <t>总投资：129.65万元      规模：162亩
建设内容：推平162亩地，换填土（换填厚度0.8m），及相关配套设施建设。其中：1、土地平整推土200米，3元/米/亩；2、换填土11.9元/立方、土方平整1元/立方。</t>
  </si>
  <si>
    <r>
      <rPr>
        <sz val="14"/>
        <rFont val="Times New Roman"/>
        <charset val="134"/>
      </rPr>
      <t>1.</t>
    </r>
    <r>
      <rPr>
        <sz val="14"/>
        <rFont val="宋体"/>
        <charset val="134"/>
      </rPr>
      <t>经济效益：①通过改造低产田，改善土壤条件、灌溉设施等，把撂荒地改成肥沃农田。②提高农作物的产量，项目实施后，一亩地产量</t>
    </r>
    <r>
      <rPr>
        <sz val="14"/>
        <rFont val="Times New Roman"/>
        <charset val="134"/>
      </rPr>
      <t>500</t>
    </r>
    <r>
      <rPr>
        <sz val="14"/>
        <rFont val="宋体"/>
        <charset val="134"/>
      </rPr>
      <t>公斤以上（小麦。玉米交替种），从而增加农产品的销售收入，人均增收不低于</t>
    </r>
    <r>
      <rPr>
        <sz val="14"/>
        <rFont val="Times New Roman"/>
        <charset val="134"/>
      </rPr>
      <t>800</t>
    </r>
    <r>
      <rPr>
        <sz val="14"/>
        <rFont val="宋体"/>
        <charset val="134"/>
      </rPr>
      <t>元，</t>
    </r>
    <r>
      <rPr>
        <sz val="14"/>
        <rFont val="Times New Roman"/>
        <charset val="134"/>
      </rPr>
      <t xml:space="preserve">
2.</t>
    </r>
    <r>
      <rPr>
        <sz val="14"/>
        <rFont val="宋体"/>
        <charset val="134"/>
      </rPr>
      <t>社会效益：①保障粮食安全：提高农田的产出能力，为当地的粮食供应提供一定保障。</t>
    </r>
  </si>
  <si>
    <t>yjsx049</t>
  </si>
  <si>
    <r>
      <rPr>
        <sz val="14"/>
        <rFont val="宋体"/>
        <charset val="134"/>
      </rPr>
      <t>英吉沙县龙甫乡农业基础设施提升</t>
    </r>
    <r>
      <rPr>
        <sz val="14"/>
        <rFont val="Times New Roman"/>
        <charset val="134"/>
      </rPr>
      <t>2025</t>
    </r>
    <r>
      <rPr>
        <sz val="14"/>
        <rFont val="宋体"/>
        <charset val="134"/>
      </rPr>
      <t>年中央财政以工代赈项目</t>
    </r>
  </si>
  <si>
    <t>配套设施项目</t>
  </si>
  <si>
    <t>小型农田水利设施建设</t>
  </si>
  <si>
    <t>龙甫乡</t>
  </si>
  <si>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5.91</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1.67km</t>
    </r>
    <r>
      <rPr>
        <sz val="14"/>
        <rFont val="宋体"/>
        <charset val="134"/>
      </rPr>
      <t>并配套渠系建筑物；建设道路</t>
    </r>
    <r>
      <rPr>
        <sz val="14"/>
        <rFont val="Times New Roman"/>
        <charset val="134"/>
      </rPr>
      <t>4.24km</t>
    </r>
    <r>
      <rPr>
        <sz val="14"/>
        <rFont val="宋体"/>
        <charset val="134"/>
      </rPr>
      <t>，路宽</t>
    </r>
    <r>
      <rPr>
        <sz val="14"/>
        <rFont val="Times New Roman"/>
        <charset val="134"/>
      </rPr>
      <t>3-4m</t>
    </r>
    <r>
      <rPr>
        <sz val="14"/>
        <rFont val="宋体"/>
        <charset val="134"/>
      </rPr>
      <t>，配套桥涵建筑物。</t>
    </r>
  </si>
  <si>
    <r>
      <rPr>
        <sz val="14"/>
        <rFont val="宋体"/>
        <charset val="134"/>
      </rPr>
      <t>社会效益：其中劳务报酬</t>
    </r>
    <r>
      <rPr>
        <sz val="14"/>
        <rFont val="Times New Roman"/>
        <charset val="134"/>
      </rPr>
      <t>117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117</t>
    </r>
    <r>
      <rPr>
        <sz val="14"/>
        <rFont val="宋体"/>
        <charset val="134"/>
      </rPr>
      <t>人以上。</t>
    </r>
  </si>
  <si>
    <t>龙甫乡人民政府</t>
  </si>
  <si>
    <t>李倩</t>
  </si>
  <si>
    <t>yjsx050</t>
  </si>
  <si>
    <r>
      <rPr>
        <sz val="14"/>
        <rFont val="宋体"/>
        <charset val="134"/>
      </rPr>
      <t>英吉沙县色提力乡防渗渠</t>
    </r>
    <r>
      <rPr>
        <sz val="14"/>
        <rFont val="Times New Roman"/>
        <charset val="134"/>
      </rPr>
      <t>2025</t>
    </r>
    <r>
      <rPr>
        <sz val="14"/>
        <rFont val="宋体"/>
        <charset val="134"/>
      </rPr>
      <t>年中央财政以工代赈项目</t>
    </r>
  </si>
  <si>
    <t>色提力乡</t>
  </si>
  <si>
    <r>
      <rPr>
        <sz val="14"/>
        <rFont val="宋体"/>
        <charset val="134"/>
      </rPr>
      <t>总投资：</t>
    </r>
    <r>
      <rPr>
        <sz val="14"/>
        <rFont val="Times New Roman"/>
        <charset val="134"/>
      </rPr>
      <t>323</t>
    </r>
    <r>
      <rPr>
        <sz val="14"/>
        <rFont val="宋体"/>
        <charset val="134"/>
      </rPr>
      <t>万元</t>
    </r>
    <r>
      <rPr>
        <sz val="14"/>
        <rFont val="Times New Roman"/>
        <charset val="134"/>
      </rPr>
      <t xml:space="preserve">                </t>
    </r>
    <r>
      <rPr>
        <sz val="14"/>
        <rFont val="宋体"/>
        <charset val="134"/>
      </rPr>
      <t>规模：</t>
    </r>
    <r>
      <rPr>
        <sz val="14"/>
        <rFont val="Times New Roman"/>
        <charset val="134"/>
      </rPr>
      <t>3.4</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3.4km</t>
    </r>
    <r>
      <rPr>
        <sz val="14"/>
        <rFont val="宋体"/>
        <charset val="134"/>
      </rPr>
      <t>并配套渠系建筑物。</t>
    </r>
  </si>
  <si>
    <r>
      <rPr>
        <sz val="14"/>
        <rFont val="宋体"/>
        <charset val="134"/>
      </rPr>
      <t>社会效益：其中劳务报酬</t>
    </r>
    <r>
      <rPr>
        <sz val="14"/>
        <rFont val="Times New Roman"/>
        <charset val="134"/>
      </rPr>
      <t>97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97</t>
    </r>
    <r>
      <rPr>
        <sz val="14"/>
        <rFont val="宋体"/>
        <charset val="134"/>
      </rPr>
      <t>人以上。</t>
    </r>
  </si>
  <si>
    <t>色提力乡人民政府</t>
  </si>
  <si>
    <r>
      <rPr>
        <sz val="14"/>
        <rFont val="宋体"/>
        <charset val="134"/>
      </rPr>
      <t>巴拉提</t>
    </r>
    <r>
      <rPr>
        <sz val="14"/>
        <rFont val="Times New Roman"/>
        <charset val="134"/>
      </rPr>
      <t>·</t>
    </r>
    <r>
      <rPr>
        <sz val="14"/>
        <rFont val="宋体"/>
        <charset val="134"/>
      </rPr>
      <t>库来西</t>
    </r>
  </si>
  <si>
    <t>yjsx051</t>
  </si>
  <si>
    <r>
      <rPr>
        <sz val="14"/>
        <rFont val="宋体"/>
        <charset val="134"/>
      </rPr>
      <t>英吉沙县萨罕镇防渗渠</t>
    </r>
    <r>
      <rPr>
        <sz val="14"/>
        <rFont val="Times New Roman"/>
        <charset val="134"/>
      </rPr>
      <t>2025</t>
    </r>
    <r>
      <rPr>
        <sz val="14"/>
        <rFont val="宋体"/>
        <charset val="134"/>
      </rPr>
      <t>年中央财政以工代赈项目</t>
    </r>
  </si>
  <si>
    <t>萨罕镇</t>
  </si>
  <si>
    <r>
      <rPr>
        <sz val="14"/>
        <rFont val="宋体"/>
        <charset val="134"/>
      </rPr>
      <t>总投资：385万元</t>
    </r>
    <r>
      <rPr>
        <sz val="14"/>
        <rFont val="Times New Roman"/>
        <charset val="134"/>
      </rPr>
      <t xml:space="preserve">               </t>
    </r>
    <r>
      <rPr>
        <sz val="14"/>
        <rFont val="宋体"/>
        <charset val="134"/>
      </rPr>
      <t>规模：</t>
    </r>
    <r>
      <rPr>
        <sz val="14"/>
        <rFont val="Times New Roman"/>
        <charset val="134"/>
      </rPr>
      <t>4.3</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4.3km</t>
    </r>
    <r>
      <rPr>
        <sz val="14"/>
        <rFont val="宋体"/>
        <charset val="134"/>
      </rPr>
      <t>并配套渠系建筑物。</t>
    </r>
  </si>
  <si>
    <r>
      <rPr>
        <sz val="14"/>
        <rFont val="宋体"/>
        <charset val="134"/>
      </rPr>
      <t>社会效益：其中劳务报酬</t>
    </r>
    <r>
      <rPr>
        <sz val="14"/>
        <rFont val="Times New Roman"/>
        <charset val="134"/>
      </rPr>
      <t>116</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116</t>
    </r>
    <r>
      <rPr>
        <sz val="14"/>
        <rFont val="宋体"/>
        <charset val="134"/>
      </rPr>
      <t>人以上。</t>
    </r>
  </si>
  <si>
    <t>萨罕镇人民政府</t>
  </si>
  <si>
    <r>
      <rPr>
        <sz val="14"/>
        <rFont val="宋体"/>
        <charset val="134"/>
      </rPr>
      <t>吾布力哈斯木</t>
    </r>
    <r>
      <rPr>
        <sz val="14"/>
        <rFont val="Times New Roman"/>
        <charset val="134"/>
      </rPr>
      <t>·</t>
    </r>
    <r>
      <rPr>
        <sz val="14"/>
        <rFont val="宋体"/>
        <charset val="134"/>
      </rPr>
      <t>艾合麦提</t>
    </r>
  </si>
  <si>
    <t>yjsx052</t>
  </si>
  <si>
    <r>
      <rPr>
        <sz val="14"/>
        <rFont val="宋体"/>
        <charset val="134"/>
      </rPr>
      <t>英吉沙县艾古斯乡</t>
    </r>
    <r>
      <rPr>
        <sz val="14"/>
        <rFont val="Times New Roman"/>
        <charset val="134"/>
      </rPr>
      <t>6</t>
    </r>
    <r>
      <rPr>
        <sz val="14"/>
        <rFont val="宋体"/>
        <charset val="134"/>
      </rPr>
      <t>村防渗渠</t>
    </r>
    <r>
      <rPr>
        <sz val="14"/>
        <rFont val="Times New Roman"/>
        <charset val="134"/>
      </rPr>
      <t>2025</t>
    </r>
    <r>
      <rPr>
        <sz val="14"/>
        <rFont val="宋体"/>
        <charset val="134"/>
      </rPr>
      <t>年中央财政以工代赈项目</t>
    </r>
  </si>
  <si>
    <r>
      <rPr>
        <sz val="14"/>
        <rFont val="宋体"/>
        <charset val="134"/>
      </rPr>
      <t>艾古斯乡</t>
    </r>
    <r>
      <rPr>
        <sz val="14"/>
        <rFont val="Times New Roman"/>
        <charset val="134"/>
      </rPr>
      <t>6</t>
    </r>
    <r>
      <rPr>
        <sz val="14"/>
        <rFont val="宋体"/>
        <charset val="134"/>
      </rPr>
      <t>村</t>
    </r>
  </si>
  <si>
    <r>
      <rPr>
        <sz val="14"/>
        <rFont val="宋体"/>
        <charset val="134"/>
      </rPr>
      <t>总投资：374万元</t>
    </r>
    <r>
      <rPr>
        <sz val="14"/>
        <rFont val="Times New Roman"/>
        <charset val="134"/>
      </rPr>
      <t xml:space="preserve">               </t>
    </r>
    <r>
      <rPr>
        <sz val="14"/>
        <rFont val="宋体"/>
        <charset val="134"/>
      </rPr>
      <t>规模：</t>
    </r>
    <r>
      <rPr>
        <sz val="14"/>
        <rFont val="Times New Roman"/>
        <charset val="134"/>
      </rPr>
      <t>4.25</t>
    </r>
    <r>
      <rPr>
        <sz val="14"/>
        <rFont val="宋体"/>
        <charset val="134"/>
      </rPr>
      <t>千米</t>
    </r>
    <r>
      <rPr>
        <sz val="14"/>
        <rFont val="Times New Roman"/>
        <charset val="134"/>
      </rPr>
      <t xml:space="preserve">
</t>
    </r>
    <r>
      <rPr>
        <sz val="14"/>
        <rFont val="宋体"/>
        <charset val="134"/>
      </rPr>
      <t>建设内容：改建设计流量</t>
    </r>
    <r>
      <rPr>
        <sz val="14"/>
        <rFont val="Times New Roman"/>
        <charset val="134"/>
      </rPr>
      <t>0.3m³/s</t>
    </r>
    <r>
      <rPr>
        <sz val="14"/>
        <rFont val="宋体"/>
        <charset val="134"/>
      </rPr>
      <t>防渗渠道</t>
    </r>
    <r>
      <rPr>
        <sz val="14"/>
        <rFont val="Times New Roman"/>
        <charset val="134"/>
      </rPr>
      <t>4.25km</t>
    </r>
    <r>
      <rPr>
        <sz val="14"/>
        <rFont val="宋体"/>
        <charset val="134"/>
      </rPr>
      <t>并配套渠系建筑物。</t>
    </r>
  </si>
  <si>
    <r>
      <rPr>
        <sz val="14"/>
        <rFont val="宋体"/>
        <charset val="134"/>
      </rPr>
      <t>社会效益：其中劳务报酬</t>
    </r>
    <r>
      <rPr>
        <sz val="14"/>
        <rFont val="Times New Roman"/>
        <charset val="134"/>
      </rPr>
      <t>113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113</t>
    </r>
    <r>
      <rPr>
        <sz val="14"/>
        <rFont val="宋体"/>
        <charset val="134"/>
      </rPr>
      <t>人以上。</t>
    </r>
  </si>
  <si>
    <t>艾古斯乡人民政府</t>
  </si>
  <si>
    <r>
      <rPr>
        <sz val="14"/>
        <rFont val="宋体"/>
        <charset val="134"/>
      </rPr>
      <t>佧米力</t>
    </r>
    <r>
      <rPr>
        <sz val="14"/>
        <rFont val="Times New Roman"/>
        <charset val="134"/>
      </rPr>
      <t>·</t>
    </r>
    <r>
      <rPr>
        <sz val="14"/>
        <rFont val="宋体"/>
        <charset val="134"/>
      </rPr>
      <t>吐孙</t>
    </r>
  </si>
  <si>
    <t>yjsx053</t>
  </si>
  <si>
    <r>
      <rPr>
        <sz val="14"/>
        <rFont val="宋体"/>
        <charset val="134"/>
      </rPr>
      <t>英吉沙县托普鲁克乡防渗渠</t>
    </r>
    <r>
      <rPr>
        <sz val="14"/>
        <rFont val="Times New Roman"/>
        <charset val="134"/>
      </rPr>
      <t>2025</t>
    </r>
    <r>
      <rPr>
        <sz val="14"/>
        <rFont val="宋体"/>
        <charset val="134"/>
      </rPr>
      <t>年中央财政以工代赈项目</t>
    </r>
  </si>
  <si>
    <t>托普鲁克乡</t>
  </si>
  <si>
    <r>
      <rPr>
        <sz val="14"/>
        <rFont val="宋体"/>
        <charset val="134"/>
      </rPr>
      <t>总投资：</t>
    </r>
    <r>
      <rPr>
        <sz val="14"/>
        <rFont val="Times New Roman"/>
        <charset val="134"/>
      </rPr>
      <t>343</t>
    </r>
    <r>
      <rPr>
        <sz val="14"/>
        <rFont val="宋体"/>
        <charset val="134"/>
      </rPr>
      <t>万元</t>
    </r>
    <r>
      <rPr>
        <sz val="14"/>
        <rFont val="Times New Roman"/>
        <charset val="134"/>
      </rPr>
      <t xml:space="preserve">                 </t>
    </r>
    <r>
      <rPr>
        <sz val="14"/>
        <rFont val="宋体"/>
        <charset val="134"/>
      </rPr>
      <t>规模：</t>
    </r>
    <r>
      <rPr>
        <sz val="14"/>
        <rFont val="Times New Roman"/>
        <charset val="134"/>
      </rPr>
      <t>3.5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3.5km</t>
    </r>
    <r>
      <rPr>
        <sz val="14"/>
        <rFont val="宋体"/>
        <charset val="134"/>
      </rPr>
      <t>并配套渠系建筑物。</t>
    </r>
  </si>
  <si>
    <r>
      <rPr>
        <sz val="14"/>
        <rFont val="宋体"/>
        <charset val="134"/>
      </rPr>
      <t>社会效益：其中劳务报酬</t>
    </r>
    <r>
      <rPr>
        <sz val="14"/>
        <rFont val="Times New Roman"/>
        <charset val="134"/>
      </rPr>
      <t>103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103</t>
    </r>
    <r>
      <rPr>
        <sz val="14"/>
        <rFont val="宋体"/>
        <charset val="134"/>
      </rPr>
      <t>人以上。</t>
    </r>
  </si>
  <si>
    <t>托普鲁克乡人民政府</t>
  </si>
  <si>
    <t>师睿</t>
  </si>
  <si>
    <t>yjsx055</t>
  </si>
  <si>
    <r>
      <rPr>
        <sz val="14"/>
        <rFont val="宋体"/>
        <charset val="134"/>
      </rPr>
      <t>英吉沙县</t>
    </r>
    <r>
      <rPr>
        <sz val="14"/>
        <rFont val="Times New Roman"/>
        <charset val="134"/>
      </rPr>
      <t>2025</t>
    </r>
    <r>
      <rPr>
        <sz val="14"/>
        <rFont val="宋体"/>
        <charset val="134"/>
      </rPr>
      <t>年小额信贷贴息项目</t>
    </r>
  </si>
  <si>
    <t>金融保险配套项目</t>
  </si>
  <si>
    <t>小额贷款贴息</t>
  </si>
  <si>
    <r>
      <rPr>
        <sz val="14"/>
        <rFont val="Times New Roman"/>
        <charset val="134"/>
      </rPr>
      <t>14</t>
    </r>
    <r>
      <rPr>
        <sz val="14"/>
        <rFont val="宋体"/>
        <charset val="134"/>
      </rPr>
      <t>乡镇</t>
    </r>
  </si>
  <si>
    <r>
      <rPr>
        <sz val="14"/>
        <rFont val="宋体"/>
        <charset val="134"/>
      </rPr>
      <t>总投资：</t>
    </r>
    <r>
      <rPr>
        <sz val="14"/>
        <rFont val="Times New Roman"/>
        <charset val="134"/>
      </rPr>
      <t>2200</t>
    </r>
    <r>
      <rPr>
        <sz val="14"/>
        <rFont val="宋体"/>
        <charset val="134"/>
      </rPr>
      <t>万元</t>
    </r>
    <r>
      <rPr>
        <sz val="14"/>
        <rFont val="Times New Roman"/>
        <charset val="134"/>
      </rPr>
      <t xml:space="preserve">              </t>
    </r>
    <r>
      <rPr>
        <sz val="14"/>
        <rFont val="宋体"/>
        <charset val="134"/>
      </rPr>
      <t>规模：</t>
    </r>
    <r>
      <rPr>
        <sz val="14"/>
        <rFont val="Times New Roman"/>
        <charset val="134"/>
      </rPr>
      <t>19431</t>
    </r>
    <r>
      <rPr>
        <sz val="14"/>
        <rFont val="宋体"/>
        <charset val="134"/>
      </rPr>
      <t>户</t>
    </r>
    <r>
      <rPr>
        <sz val="14"/>
        <rFont val="Times New Roman"/>
        <charset val="134"/>
      </rPr>
      <t xml:space="preserve">                                                                      
</t>
    </r>
    <r>
      <rPr>
        <sz val="14"/>
        <rFont val="宋体"/>
        <charset val="134"/>
      </rPr>
      <t>建设内容：支持脱贫人口和监测户符合条件的</t>
    </r>
    <r>
      <rPr>
        <sz val="14"/>
        <rFont val="Times New Roman"/>
        <charset val="134"/>
      </rPr>
      <t>19431</t>
    </r>
    <r>
      <rPr>
        <sz val="14"/>
        <rFont val="宋体"/>
        <charset val="134"/>
      </rPr>
      <t>户进行小额贷款贴息。</t>
    </r>
  </si>
  <si>
    <r>
      <rPr>
        <sz val="14"/>
        <rFont val="Times New Roman"/>
        <charset val="134"/>
      </rPr>
      <t>1.</t>
    </r>
    <r>
      <rPr>
        <sz val="14"/>
        <rFont val="宋体"/>
        <charset val="134"/>
      </rPr>
      <t>经济效益：受益脱贫人口数</t>
    </r>
    <r>
      <rPr>
        <sz val="14"/>
        <rFont val="Times New Roman"/>
        <charset val="134"/>
      </rPr>
      <t>≥19431</t>
    </r>
    <r>
      <rPr>
        <sz val="14"/>
        <rFont val="宋体"/>
        <charset val="134"/>
      </rPr>
      <t>人，带动增加人均收入</t>
    </r>
    <r>
      <rPr>
        <sz val="14"/>
        <rFont val="Times New Roman"/>
        <charset val="134"/>
      </rPr>
      <t>≥800</t>
    </r>
    <r>
      <rPr>
        <sz val="14"/>
        <rFont val="宋体"/>
        <charset val="134"/>
      </rPr>
      <t>元。</t>
    </r>
    <r>
      <rPr>
        <sz val="14"/>
        <rFont val="Times New Roman"/>
        <charset val="134"/>
      </rPr>
      <t xml:space="preserve">
2.</t>
    </r>
    <r>
      <rPr>
        <sz val="14"/>
        <rFont val="宋体"/>
        <charset val="134"/>
      </rPr>
      <t>社会效益：解决农户资金需求，农户利用贷款，从事生产经营性领域，降低农户的生产经营负担。</t>
    </r>
  </si>
  <si>
    <t>二、就业项目</t>
  </si>
  <si>
    <t>yjsx056</t>
  </si>
  <si>
    <r>
      <rPr>
        <sz val="14"/>
        <rFont val="宋体"/>
        <charset val="134"/>
      </rPr>
      <t>英吉沙县</t>
    </r>
    <r>
      <rPr>
        <sz val="14"/>
        <rFont val="Times New Roman"/>
        <charset val="134"/>
      </rPr>
      <t>2025</t>
    </r>
    <r>
      <rPr>
        <sz val="14"/>
        <rFont val="宋体"/>
        <charset val="134"/>
      </rPr>
      <t>年农村道路日常养护补助资金项目</t>
    </r>
  </si>
  <si>
    <t>务工补助</t>
  </si>
  <si>
    <t>交通费补助</t>
  </si>
  <si>
    <r>
      <rPr>
        <sz val="14"/>
        <rFont val="宋体"/>
        <charset val="134"/>
      </rPr>
      <t>总投资：</t>
    </r>
    <r>
      <rPr>
        <sz val="14"/>
        <rFont val="Times New Roman"/>
        <charset val="134"/>
      </rPr>
      <t>1203.6</t>
    </r>
    <r>
      <rPr>
        <sz val="14"/>
        <rFont val="宋体"/>
        <charset val="134"/>
      </rPr>
      <t>万元</t>
    </r>
    <r>
      <rPr>
        <sz val="14"/>
        <rFont val="Times New Roman"/>
        <charset val="134"/>
      </rPr>
      <t xml:space="preserve">               </t>
    </r>
    <r>
      <rPr>
        <sz val="14"/>
        <rFont val="宋体"/>
        <charset val="134"/>
      </rPr>
      <t>规模：</t>
    </r>
    <r>
      <rPr>
        <sz val="14"/>
        <rFont val="Times New Roman"/>
        <charset val="134"/>
      </rPr>
      <t>1003</t>
    </r>
    <r>
      <rPr>
        <sz val="14"/>
        <rFont val="宋体"/>
        <charset val="134"/>
      </rPr>
      <t>人</t>
    </r>
    <r>
      <rPr>
        <sz val="14"/>
        <rFont val="Times New Roman"/>
        <charset val="134"/>
      </rPr>
      <t xml:space="preserve">
</t>
    </r>
    <r>
      <rPr>
        <sz val="14"/>
        <rFont val="宋体"/>
        <charset val="134"/>
      </rPr>
      <t>建设内容：安排就业</t>
    </r>
    <r>
      <rPr>
        <sz val="14"/>
        <rFont val="Times New Roman"/>
        <charset val="134"/>
      </rPr>
      <t>1003</t>
    </r>
    <r>
      <rPr>
        <sz val="14"/>
        <rFont val="宋体"/>
        <charset val="134"/>
      </rPr>
      <t>人，</t>
    </r>
    <r>
      <rPr>
        <sz val="14"/>
        <rFont val="Times New Roman"/>
        <charset val="134"/>
      </rPr>
      <t>1-12</t>
    </r>
    <r>
      <rPr>
        <sz val="14"/>
        <rFont val="宋体"/>
        <charset val="134"/>
      </rPr>
      <t>月每人每月补助</t>
    </r>
    <r>
      <rPr>
        <sz val="14"/>
        <rFont val="Times New Roman"/>
        <charset val="134"/>
      </rPr>
      <t>1000</t>
    </r>
    <r>
      <rPr>
        <sz val="14"/>
        <rFont val="宋体"/>
        <charset val="134"/>
      </rPr>
      <t>元。</t>
    </r>
  </si>
  <si>
    <r>
      <rPr>
        <sz val="14"/>
        <rFont val="Times New Roman"/>
        <charset val="134"/>
      </rPr>
      <t>1.</t>
    </r>
    <r>
      <rPr>
        <sz val="14"/>
        <rFont val="宋体"/>
        <charset val="134"/>
      </rPr>
      <t>经济效益：带动人口</t>
    </r>
    <r>
      <rPr>
        <sz val="14"/>
        <rFont val="Times New Roman"/>
        <charset val="134"/>
      </rPr>
      <t>1003</t>
    </r>
    <r>
      <rPr>
        <sz val="14"/>
        <rFont val="宋体"/>
        <charset val="134"/>
      </rPr>
      <t>人就业。</t>
    </r>
    <r>
      <rPr>
        <sz val="14"/>
        <rFont val="Times New Roman"/>
        <charset val="134"/>
      </rPr>
      <t xml:space="preserve">
2.</t>
    </r>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</si>
  <si>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英吉沙县交通局</t>
  </si>
  <si>
    <t>排尔哈提</t>
  </si>
  <si>
    <t>yjsx057</t>
  </si>
  <si>
    <r>
      <rPr>
        <sz val="14"/>
        <rFont val="宋体"/>
        <charset val="134"/>
      </rPr>
      <t>英吉沙县</t>
    </r>
    <r>
      <rPr>
        <sz val="14"/>
        <rFont val="Times New Roman"/>
        <charset val="134"/>
      </rPr>
      <t>2025</t>
    </r>
    <r>
      <rPr>
        <sz val="14"/>
        <rFont val="宋体"/>
        <charset val="134"/>
      </rPr>
      <t>年外出务工脱贫劳动力交通补助项目</t>
    </r>
  </si>
  <si>
    <t>公益性岗位</t>
  </si>
  <si>
    <r>
      <rPr>
        <sz val="14"/>
        <rFont val="宋体"/>
        <charset val="134"/>
      </rPr>
      <t>总投资：7</t>
    </r>
    <r>
      <rPr>
        <sz val="14"/>
        <rFont val="Times New Roman"/>
        <charset val="134"/>
      </rPr>
      <t>00</t>
    </r>
    <r>
      <rPr>
        <sz val="14"/>
        <rFont val="宋体"/>
        <charset val="134"/>
      </rPr>
      <t>万元</t>
    </r>
    <r>
      <rPr>
        <sz val="14"/>
        <rFont val="Times New Roman"/>
        <charset val="134"/>
      </rPr>
      <t xml:space="preserve">                  </t>
    </r>
    <r>
      <rPr>
        <sz val="14"/>
        <rFont val="宋体"/>
        <charset val="134"/>
      </rPr>
      <t>规模：8000人</t>
    </r>
    <r>
      <rPr>
        <sz val="14"/>
        <rFont val="Times New Roman"/>
        <charset val="134"/>
      </rPr>
      <t xml:space="preserve">
</t>
    </r>
    <r>
      <rPr>
        <sz val="14"/>
        <rFont val="宋体"/>
        <charset val="134"/>
      </rPr>
      <t>建设内容：对</t>
    </r>
    <r>
      <rPr>
        <sz val="14"/>
        <rFont val="Times New Roman"/>
        <charset val="134"/>
      </rPr>
      <t>2025</t>
    </r>
    <r>
      <rPr>
        <sz val="14"/>
        <rFont val="宋体"/>
        <charset val="134"/>
      </rPr>
      <t>年赴疆内、外务工劳动力。有组织外出务工依据实际出行票据单程金额予以报销；疆外零散外出务工按照疆外</t>
    </r>
    <r>
      <rPr>
        <sz val="14"/>
        <rFont val="Times New Roman"/>
        <charset val="134"/>
      </rPr>
      <t>2000</t>
    </r>
    <r>
      <rPr>
        <sz val="14"/>
        <rFont val="宋体"/>
        <charset val="134"/>
      </rPr>
      <t>元</t>
    </r>
    <r>
      <rPr>
        <sz val="14"/>
        <rFont val="Times New Roman"/>
        <charset val="134"/>
      </rPr>
      <t>/</t>
    </r>
    <r>
      <rPr>
        <sz val="14"/>
        <rFont val="宋体"/>
        <charset val="134"/>
      </rPr>
      <t>人、北疆</t>
    </r>
    <r>
      <rPr>
        <sz val="14"/>
        <rFont val="Times New Roman"/>
        <charset val="134"/>
      </rPr>
      <t>600</t>
    </r>
    <r>
      <rPr>
        <sz val="14"/>
        <rFont val="宋体"/>
        <charset val="134"/>
      </rPr>
      <t>元</t>
    </r>
    <r>
      <rPr>
        <sz val="14"/>
        <rFont val="Times New Roman"/>
        <charset val="134"/>
      </rPr>
      <t>/</t>
    </r>
    <r>
      <rPr>
        <sz val="14"/>
        <rFont val="宋体"/>
        <charset val="134"/>
      </rPr>
      <t>人、南疆</t>
    </r>
    <r>
      <rPr>
        <sz val="14"/>
        <rFont val="Times New Roman"/>
        <charset val="134"/>
      </rPr>
      <t>300</t>
    </r>
    <r>
      <rPr>
        <sz val="14"/>
        <rFont val="宋体"/>
        <charset val="134"/>
      </rPr>
      <t>元</t>
    </r>
    <r>
      <rPr>
        <sz val="14"/>
        <rFont val="Times New Roman"/>
        <charset val="134"/>
      </rPr>
      <t>/</t>
    </r>
    <r>
      <rPr>
        <sz val="14"/>
        <rFont val="宋体"/>
        <charset val="134"/>
      </rPr>
      <t>人、县外地区内</t>
    </r>
    <r>
      <rPr>
        <sz val="14"/>
        <rFont val="Times New Roman"/>
        <charset val="134"/>
      </rPr>
      <t>100</t>
    </r>
    <r>
      <rPr>
        <sz val="14"/>
        <rFont val="宋体"/>
        <charset val="134"/>
      </rPr>
      <t>元</t>
    </r>
    <r>
      <rPr>
        <sz val="14"/>
        <rFont val="Times New Roman"/>
        <charset val="134"/>
      </rPr>
      <t>/</t>
    </r>
    <r>
      <rPr>
        <sz val="14"/>
        <rFont val="宋体"/>
        <charset val="134"/>
      </rPr>
      <t>人予以补助。</t>
    </r>
  </si>
  <si>
    <r>
      <rPr>
        <sz val="14"/>
        <rFont val="Times New Roman"/>
        <charset val="134"/>
      </rPr>
      <t>1.</t>
    </r>
    <r>
      <rPr>
        <sz val="14"/>
        <rFont val="宋体"/>
        <charset val="134"/>
      </rPr>
      <t>经济效益：带动人口</t>
    </r>
    <r>
      <rPr>
        <sz val="14"/>
        <rFont val="Times New Roman"/>
        <charset val="134"/>
      </rPr>
      <t>8000</t>
    </r>
    <r>
      <rPr>
        <sz val="14"/>
        <rFont val="宋体"/>
        <charset val="134"/>
      </rPr>
      <t>人全年经济总收</t>
    </r>
    <r>
      <rPr>
        <sz val="14"/>
        <rFont val="Times New Roman"/>
        <charset val="134"/>
      </rPr>
      <t>≥700</t>
    </r>
    <r>
      <rPr>
        <sz val="14"/>
        <rFont val="宋体"/>
        <charset val="134"/>
      </rPr>
      <t>万元。</t>
    </r>
    <r>
      <rPr>
        <sz val="14"/>
        <rFont val="Times New Roman"/>
        <charset val="134"/>
      </rPr>
      <t xml:space="preserve">
2.</t>
    </r>
    <r>
      <rPr>
        <sz val="14"/>
        <rFont val="宋体"/>
        <charset val="134"/>
      </rPr>
      <t>社会效益：进一步巩固拓展脱贫攻坚成果，鼓励外出就业，增加农户收入。</t>
    </r>
  </si>
  <si>
    <t>yjsx058</t>
  </si>
  <si>
    <r>
      <rPr>
        <sz val="14"/>
        <rFont val="宋体"/>
        <charset val="134"/>
      </rPr>
      <t>英吉沙县</t>
    </r>
    <r>
      <rPr>
        <sz val="14"/>
        <rFont val="Times New Roman"/>
        <charset val="134"/>
      </rPr>
      <t>2025</t>
    </r>
    <r>
      <rPr>
        <sz val="14"/>
        <rFont val="宋体"/>
        <charset val="134"/>
      </rPr>
      <t>年村级临时性公益岗位补助</t>
    </r>
  </si>
  <si>
    <r>
      <rPr>
        <sz val="14"/>
        <rFont val="宋体"/>
        <charset val="134"/>
      </rPr>
      <t>总投资：</t>
    </r>
    <r>
      <rPr>
        <sz val="14"/>
        <rFont val="Times New Roman"/>
        <charset val="134"/>
      </rPr>
      <t>3499.2</t>
    </r>
    <r>
      <rPr>
        <sz val="14"/>
        <rFont val="宋体"/>
        <charset val="134"/>
      </rPr>
      <t>万元</t>
    </r>
    <r>
      <rPr>
        <sz val="14"/>
        <rFont val="Times New Roman"/>
        <charset val="134"/>
      </rPr>
      <t xml:space="preserve">            </t>
    </r>
    <r>
      <rPr>
        <sz val="14"/>
        <rFont val="宋体"/>
        <charset val="134"/>
      </rPr>
      <t>规模：</t>
    </r>
    <r>
      <rPr>
        <sz val="14"/>
        <rFont val="Times New Roman"/>
        <charset val="134"/>
      </rPr>
      <t>3600</t>
    </r>
    <r>
      <rPr>
        <sz val="14"/>
        <rFont val="宋体"/>
        <charset val="134"/>
      </rPr>
      <t>人</t>
    </r>
    <r>
      <rPr>
        <sz val="14"/>
        <rFont val="Times New Roman"/>
        <charset val="134"/>
      </rPr>
      <t xml:space="preserve">                                                                        
</t>
    </r>
    <r>
      <rPr>
        <sz val="14"/>
        <rFont val="宋体"/>
        <charset val="134"/>
      </rPr>
      <t>建设内容：按照乡镇，村的实际情况，对</t>
    </r>
    <r>
      <rPr>
        <sz val="14"/>
        <rFont val="Times New Roman"/>
        <charset val="134"/>
      </rPr>
      <t>3600</t>
    </r>
    <r>
      <rPr>
        <sz val="14"/>
        <rFont val="宋体"/>
        <charset val="134"/>
      </rPr>
      <t>名村级公益性岗位，按照每人每月</t>
    </r>
    <r>
      <rPr>
        <sz val="14"/>
        <rFont val="Times New Roman"/>
        <charset val="134"/>
      </rPr>
      <t>1620</t>
    </r>
    <r>
      <rPr>
        <sz val="14"/>
        <rFont val="宋体"/>
        <charset val="134"/>
      </rPr>
      <t>元、最多</t>
    </r>
    <r>
      <rPr>
        <sz val="14"/>
        <rFont val="Times New Roman"/>
        <charset val="134"/>
      </rPr>
      <t>6</t>
    </r>
    <r>
      <rPr>
        <sz val="14"/>
        <rFont val="宋体"/>
        <charset val="134"/>
      </rPr>
      <t>个月进行补助。</t>
    </r>
  </si>
  <si>
    <r>
      <rPr>
        <sz val="14"/>
        <rFont val="Times New Roman"/>
        <charset val="134"/>
      </rPr>
      <t>1.</t>
    </r>
    <r>
      <rPr>
        <sz val="14"/>
        <rFont val="宋体"/>
        <charset val="134"/>
      </rPr>
      <t>经济效益：带动人口</t>
    </r>
    <r>
      <rPr>
        <sz val="14"/>
        <rFont val="Times New Roman"/>
        <charset val="134"/>
      </rPr>
      <t>3600</t>
    </r>
    <r>
      <rPr>
        <sz val="14"/>
        <rFont val="宋体"/>
        <charset val="134"/>
      </rPr>
      <t>人，全年经济总收入≧</t>
    </r>
    <r>
      <rPr>
        <sz val="14"/>
        <rFont val="Times New Roman"/>
        <charset val="134"/>
      </rPr>
      <t>3000</t>
    </r>
    <r>
      <rPr>
        <sz val="14"/>
        <rFont val="宋体"/>
        <charset val="134"/>
      </rPr>
      <t>万元。</t>
    </r>
    <r>
      <rPr>
        <sz val="14"/>
        <rFont val="Times New Roman"/>
        <charset val="134"/>
      </rPr>
      <t xml:space="preserve">
2.</t>
    </r>
    <r>
      <rPr>
        <sz val="14"/>
        <rFont val="宋体"/>
        <charset val="134"/>
      </rPr>
      <t>社会效益：促进乡村公益事业发展、促进乡村公共服务发展。</t>
    </r>
  </si>
  <si>
    <t>yjsx059</t>
  </si>
  <si>
    <r>
      <rPr>
        <sz val="14"/>
        <rFont val="宋体"/>
        <charset val="134"/>
      </rPr>
      <t>英吉沙县</t>
    </r>
    <r>
      <rPr>
        <sz val="14"/>
        <rFont val="Times New Roman"/>
        <charset val="134"/>
      </rPr>
      <t>2025</t>
    </r>
    <r>
      <rPr>
        <sz val="14"/>
        <rFont val="宋体"/>
        <charset val="134"/>
      </rPr>
      <t>年建筑领域技能培训项目</t>
    </r>
  </si>
  <si>
    <t>就业</t>
  </si>
  <si>
    <t>技能培训</t>
  </si>
  <si>
    <t>乔勒潘乡、城关乡、萨罕镇、苏盖提乡、克孜勒乡、英也尔乡、乌恰镇、托普鲁克乡、色提力乡、龙甫乡、英吉沙镇、芒辛镇、依格孜也尔乡、艾古斯乡</t>
  </si>
  <si>
    <r>
      <rPr>
        <sz val="14"/>
        <rFont val="宋体"/>
        <charset val="134"/>
      </rPr>
      <t>总投资：</t>
    </r>
    <r>
      <rPr>
        <sz val="14"/>
        <rFont val="Times New Roman"/>
        <charset val="134"/>
      </rPr>
      <t>180</t>
    </r>
    <r>
      <rPr>
        <sz val="14"/>
        <rFont val="宋体"/>
        <charset val="134"/>
      </rPr>
      <t>万元</t>
    </r>
    <r>
      <rPr>
        <sz val="14"/>
        <rFont val="Times New Roman"/>
        <charset val="134"/>
      </rPr>
      <t xml:space="preserve">                </t>
    </r>
    <r>
      <rPr>
        <sz val="14"/>
        <rFont val="宋体"/>
        <charset val="134"/>
      </rPr>
      <t>规模：</t>
    </r>
    <r>
      <rPr>
        <sz val="14"/>
        <rFont val="Times New Roman"/>
        <charset val="134"/>
      </rPr>
      <t>1000</t>
    </r>
    <r>
      <rPr>
        <sz val="14"/>
        <rFont val="宋体"/>
        <charset val="134"/>
      </rPr>
      <t>人</t>
    </r>
    <r>
      <rPr>
        <sz val="14"/>
        <rFont val="Times New Roman"/>
        <charset val="134"/>
      </rPr>
      <t xml:space="preserve">
</t>
    </r>
    <r>
      <rPr>
        <sz val="14"/>
        <rFont val="宋体"/>
        <charset val="134"/>
      </rPr>
      <t>建设内容：组织本地劳动力，开展砌筑工、电工、电焊工等建筑领域相关技能培训，培训合格后发放技能等级证书。计划培训</t>
    </r>
    <r>
      <rPr>
        <sz val="14"/>
        <rFont val="Times New Roman"/>
        <charset val="134"/>
      </rPr>
      <t>1000</t>
    </r>
    <r>
      <rPr>
        <sz val="14"/>
        <rFont val="宋体"/>
        <charset val="134"/>
      </rPr>
      <t>人，按照每人</t>
    </r>
    <r>
      <rPr>
        <sz val="14"/>
        <rFont val="Times New Roman"/>
        <charset val="134"/>
      </rPr>
      <t>1800</t>
    </r>
    <r>
      <rPr>
        <sz val="14"/>
        <rFont val="宋体"/>
        <charset val="134"/>
      </rPr>
      <t>元标准给予组织开展培训的机构。</t>
    </r>
  </si>
  <si>
    <r>
      <rPr>
        <sz val="14"/>
        <rFont val="Times New Roman"/>
        <charset val="134"/>
      </rPr>
      <t>1.</t>
    </r>
    <r>
      <rPr>
        <sz val="14"/>
        <rFont val="宋体"/>
        <charset val="134"/>
      </rPr>
      <t>经济效益：按照每人</t>
    </r>
    <r>
      <rPr>
        <sz val="14"/>
        <rFont val="Times New Roman"/>
        <charset val="134"/>
      </rPr>
      <t>1800</t>
    </r>
    <r>
      <rPr>
        <sz val="14"/>
        <rFont val="宋体"/>
        <charset val="134"/>
      </rPr>
      <t>元标准给予组织开展培训的机构。</t>
    </r>
    <r>
      <rPr>
        <sz val="14"/>
        <rFont val="Times New Roman"/>
        <charset val="134"/>
      </rPr>
      <t xml:space="preserve">
2.</t>
    </r>
    <r>
      <rPr>
        <sz val="14"/>
        <rFont val="宋体"/>
        <charset val="134"/>
      </rPr>
      <t>社会效益：通过项目实施，进一步提升农村劳动力职业技能能力素质，不断提升培训人员工资性收入，拓展就业渠道。</t>
    </r>
  </si>
  <si>
    <t>人社局</t>
  </si>
  <si>
    <t>王志绪</t>
  </si>
  <si>
    <t>三、乡村建设行动</t>
  </si>
  <si>
    <t>yjsx060</t>
  </si>
  <si>
    <r>
      <rPr>
        <sz val="14"/>
        <rFont val="宋体"/>
        <charset val="134"/>
      </rPr>
      <t>英吉沙县</t>
    </r>
    <r>
      <rPr>
        <sz val="14"/>
        <rFont val="Times New Roman"/>
        <charset val="134"/>
      </rPr>
      <t>2025</t>
    </r>
    <r>
      <rPr>
        <sz val="14"/>
        <rFont val="宋体"/>
        <charset val="134"/>
      </rPr>
      <t>年自治区级示范村色提力乡</t>
    </r>
    <r>
      <rPr>
        <sz val="14"/>
        <rFont val="Times New Roman"/>
        <charset val="134"/>
      </rPr>
      <t>2</t>
    </r>
    <r>
      <rPr>
        <sz val="14"/>
        <rFont val="宋体"/>
        <charset val="134"/>
      </rPr>
      <t>村建设项目</t>
    </r>
  </si>
  <si>
    <t>农村公共服务</t>
  </si>
  <si>
    <t>其他</t>
  </si>
  <si>
    <r>
      <rPr>
        <sz val="14"/>
        <rFont val="宋体"/>
        <charset val="134"/>
      </rPr>
      <t>色提力乡</t>
    </r>
    <r>
      <rPr>
        <sz val="14"/>
        <rFont val="Times New Roman"/>
        <charset val="134"/>
      </rPr>
      <t>2</t>
    </r>
    <r>
      <rPr>
        <sz val="14"/>
        <rFont val="宋体"/>
        <charset val="134"/>
      </rPr>
      <t>村</t>
    </r>
  </si>
  <si>
    <t>总投资：1690万元               规模：4个           
建设内容：1.沿路商铺建设项目：在莫木鲁克吾斯塘博依（2）村沿S214线的路口，新建20间商铺，配套硬化土地2000平米，利用省道214优势出租，提升村集体收入。计划投资320万元。2.污水管网建设项目：新建污水管网8km：DN400主管网5km，DN110支管网3km，及相关配套设施，计划投资1300万元。3.排碱渠建设项目：2村3组4km排碱渠因长期使用，淤积严重，需要重新进行开挖清淤，每米预投资100元。计划投资40万元。4.水冲式公共厕所建设项目：新建1座共40平方米公共厕所，计划投资30万元。</t>
  </si>
  <si>
    <r>
      <rPr>
        <sz val="14"/>
        <rFont val="Times New Roman"/>
        <charset val="134"/>
      </rPr>
      <t>1.</t>
    </r>
    <r>
      <rPr>
        <sz val="14"/>
        <rFont val="宋体"/>
        <charset val="134"/>
      </rPr>
      <t>经济效益：项目建成后归</t>
    </r>
    <r>
      <rPr>
        <sz val="14"/>
        <rFont val="Times New Roman"/>
        <charset val="134"/>
      </rPr>
      <t>2</t>
    </r>
    <r>
      <rPr>
        <sz val="14"/>
        <rFont val="宋体"/>
        <charset val="134"/>
      </rPr>
      <t>村村集体所有，每年租金收益</t>
    </r>
    <r>
      <rPr>
        <sz val="14"/>
        <rFont val="Times New Roman"/>
        <charset val="134"/>
      </rPr>
      <t>10</t>
    </r>
    <r>
      <rPr>
        <sz val="14"/>
        <rFont val="宋体"/>
        <charset val="134"/>
      </rPr>
      <t>万元。</t>
    </r>
    <r>
      <rPr>
        <sz val="14"/>
        <rFont val="Times New Roman"/>
        <charset val="134"/>
      </rPr>
      <t xml:space="preserve">
2.</t>
    </r>
    <r>
      <rPr>
        <sz val="14"/>
        <rFont val="宋体"/>
        <charset val="134"/>
      </rPr>
      <t>社会效益：提供就业岗位</t>
    </r>
    <r>
      <rPr>
        <sz val="14"/>
        <rFont val="Times New Roman"/>
        <charset val="134"/>
      </rPr>
      <t>30</t>
    </r>
    <r>
      <rPr>
        <sz val="14"/>
        <rFont val="宋体"/>
        <charset val="134"/>
      </rPr>
      <t>名，壮大村集体经济，每年抽取租金</t>
    </r>
    <r>
      <rPr>
        <sz val="14"/>
        <rFont val="Times New Roman"/>
        <charset val="134"/>
      </rPr>
      <t>30%</t>
    </r>
    <r>
      <rPr>
        <sz val="14"/>
        <rFont val="宋体"/>
        <charset val="134"/>
      </rPr>
      <t>由</t>
    </r>
    <r>
      <rPr>
        <sz val="14"/>
        <rFont val="Times New Roman"/>
        <charset val="134"/>
      </rPr>
      <t>2</t>
    </r>
    <r>
      <rPr>
        <sz val="14"/>
        <rFont val="宋体"/>
        <charset val="134"/>
      </rPr>
      <t>村村委会进行定期维护。</t>
    </r>
  </si>
  <si>
    <r>
      <rPr>
        <sz val="14"/>
        <rFont val="宋体"/>
        <charset val="134"/>
      </rPr>
      <t>巴拉提</t>
    </r>
    <r>
      <rPr>
        <sz val="14"/>
        <rFont val="Times New Roman"/>
        <charset val="134"/>
      </rPr>
      <t xml:space="preserve">
·</t>
    </r>
    <r>
      <rPr>
        <sz val="14"/>
        <rFont val="宋体"/>
        <charset val="134"/>
      </rPr>
      <t>库来西</t>
    </r>
  </si>
  <si>
    <t>yjsx061</t>
  </si>
  <si>
    <r>
      <rPr>
        <sz val="14"/>
        <rFont val="宋体"/>
        <charset val="134"/>
      </rPr>
      <t>英吉沙县</t>
    </r>
    <r>
      <rPr>
        <sz val="14"/>
        <rFont val="Times New Roman"/>
        <charset val="134"/>
      </rPr>
      <t>2025</t>
    </r>
    <r>
      <rPr>
        <sz val="14"/>
        <rFont val="宋体"/>
        <charset val="134"/>
      </rPr>
      <t>年英吉沙镇</t>
    </r>
    <r>
      <rPr>
        <sz val="14"/>
        <rFont val="Times New Roman"/>
        <charset val="134"/>
      </rPr>
      <t>3</t>
    </r>
    <r>
      <rPr>
        <sz val="14"/>
        <rFont val="宋体"/>
        <charset val="134"/>
      </rPr>
      <t>村建设项目</t>
    </r>
  </si>
  <si>
    <r>
      <rPr>
        <sz val="14"/>
        <rFont val="宋体"/>
        <charset val="134"/>
      </rPr>
      <t>英吉沙镇</t>
    </r>
    <r>
      <rPr>
        <sz val="14"/>
        <rFont val="Times New Roman"/>
        <charset val="134"/>
      </rPr>
      <t>3</t>
    </r>
    <r>
      <rPr>
        <sz val="14"/>
        <rFont val="宋体"/>
        <charset val="134"/>
      </rPr>
      <t>村</t>
    </r>
  </si>
  <si>
    <t>总投资：2208万元            规模：1个村           
建设内容：1.生态水果观光采摘园项目:对142座拱棚改造特色水果采摘园，新建高效节水及其配套附属设施。对328座拱棚新增高效节水及棚膜。计划投资650万元。
2.林下生态养鸡及附属设施建设项目：建设林下养殖区、采购芦花鸡、黑鸡及其附属设施，计划投资500万元。
3.垃圾回收站项目：新建封闭式垃圾回收站及附属设施设备配套，计划投资220万元。
4.渠道建设项目：新建暗渠450米、毛渠改造490米、防渗渠改造1670米，计划投资300万元。
5.基础设施建设项目：沥青路5.6公里、混凝土1.1公里，计划投资210万元。
6.水冲式公共厕所建设项目：新建1座100㎡ 公共厕所，计划投资50万。
7.果园品质提升改造项目：对520亩果树进行嫁接修剪，病虫害防治等，计划投资78万元。
8.花卉基地日光温室建设项目：建设规模9亩，计划投资200万元。</t>
  </si>
  <si>
    <r>
      <rPr>
        <sz val="14"/>
        <rFont val="Times New Roman"/>
        <charset val="134"/>
      </rPr>
      <t>1.</t>
    </r>
    <r>
      <rPr>
        <sz val="14"/>
        <rFont val="宋体"/>
        <charset val="134"/>
      </rPr>
      <t>经济效益：通过该项目的实施，进一步补齐</t>
    </r>
    <r>
      <rPr>
        <sz val="14"/>
        <rFont val="Times New Roman"/>
        <charset val="134"/>
      </rPr>
      <t>3</t>
    </r>
    <r>
      <rPr>
        <sz val="14"/>
        <rFont val="宋体"/>
        <charset val="134"/>
      </rPr>
      <t>村基础设施短板，改善农村居民生活条件，为居民生活生产发展提供基本保障。</t>
    </r>
    <r>
      <rPr>
        <sz val="14"/>
        <rFont val="Times New Roman"/>
        <charset val="134"/>
      </rPr>
      <t xml:space="preserve">
2.</t>
    </r>
    <r>
      <rPr>
        <sz val="14"/>
        <rFont val="宋体"/>
        <charset val="134"/>
      </rPr>
      <t>社会效益：提供就业岗位</t>
    </r>
    <r>
      <rPr>
        <sz val="14"/>
        <rFont val="Times New Roman"/>
        <charset val="134"/>
      </rPr>
      <t>40</t>
    </r>
    <r>
      <rPr>
        <sz val="14"/>
        <rFont val="宋体"/>
        <charset val="134"/>
      </rPr>
      <t>名，壮大村集体经济，每年租金</t>
    </r>
    <r>
      <rPr>
        <sz val="14"/>
        <rFont val="Times New Roman"/>
        <charset val="134"/>
      </rPr>
      <t>30%</t>
    </r>
    <r>
      <rPr>
        <sz val="14"/>
        <rFont val="宋体"/>
        <charset val="134"/>
      </rPr>
      <t>用于项目的日常养护，由</t>
    </r>
    <r>
      <rPr>
        <sz val="14"/>
        <rFont val="Times New Roman"/>
        <charset val="134"/>
      </rPr>
      <t>3</t>
    </r>
    <r>
      <rPr>
        <sz val="14"/>
        <rFont val="宋体"/>
        <charset val="134"/>
      </rPr>
      <t>村村委会负责。</t>
    </r>
  </si>
  <si>
    <t>杜宁</t>
  </si>
  <si>
    <t>yjsx062</t>
  </si>
  <si>
    <t>英吉沙县2025年乔勒潘乡、英也尔乡桥梁建设项目</t>
  </si>
  <si>
    <t>农村基础设施</t>
  </si>
  <si>
    <t>农村道路建设</t>
  </si>
  <si>
    <t>乔勒潘乡、英也尔乡</t>
  </si>
  <si>
    <t>总投资：400万元        规模：2座/50延米
建设内容：其中乔勒潘8村至龙甫4村桥30延米，色提力乡3村至英也尔乡3村桥20延米。</t>
  </si>
  <si>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</si>
  <si>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yjsx065</t>
  </si>
  <si>
    <r>
      <rPr>
        <sz val="14"/>
        <rFont val="宋体"/>
        <charset val="134"/>
      </rPr>
      <t>英吉沙县</t>
    </r>
    <r>
      <rPr>
        <sz val="14"/>
        <rFont val="Times New Roman"/>
        <charset val="134"/>
      </rPr>
      <t>2025</t>
    </r>
    <r>
      <rPr>
        <sz val="14"/>
        <rFont val="宋体"/>
        <charset val="134"/>
      </rPr>
      <t>年乌恰镇乡村振兴道路建设项目</t>
    </r>
  </si>
  <si>
    <t>乌恰镇</t>
  </si>
  <si>
    <r>
      <rPr>
        <sz val="14"/>
        <rFont val="宋体"/>
        <charset val="134"/>
      </rPr>
      <t>总投资：</t>
    </r>
    <r>
      <rPr>
        <sz val="14"/>
        <rFont val="Times New Roman"/>
        <charset val="134"/>
      </rPr>
      <t>1080</t>
    </r>
    <r>
      <rPr>
        <sz val="14"/>
        <rFont val="宋体"/>
        <charset val="134"/>
      </rPr>
      <t>万元</t>
    </r>
    <r>
      <rPr>
        <sz val="14"/>
        <rFont val="Times New Roman"/>
        <charset val="134"/>
      </rPr>
      <t xml:space="preserve">           </t>
    </r>
    <r>
      <rPr>
        <sz val="14"/>
        <rFont val="宋体"/>
        <charset val="134"/>
      </rPr>
      <t>规模：</t>
    </r>
    <r>
      <rPr>
        <sz val="14"/>
        <rFont val="Times New Roman"/>
        <charset val="134"/>
      </rPr>
      <t>18</t>
    </r>
    <r>
      <rPr>
        <sz val="14"/>
        <rFont val="宋体"/>
        <charset val="134"/>
      </rPr>
      <t>公里</t>
    </r>
    <r>
      <rPr>
        <sz val="14"/>
        <rFont val="Times New Roman"/>
        <charset val="134"/>
      </rPr>
      <t xml:space="preserve">
</t>
    </r>
    <r>
      <rPr>
        <sz val="14"/>
        <rFont val="宋体"/>
        <charset val="134"/>
      </rPr>
      <t>建设内容：乌恰镇新建</t>
    </r>
    <r>
      <rPr>
        <sz val="14"/>
        <rFont val="Times New Roman"/>
        <charset val="134"/>
      </rPr>
      <t>18</t>
    </r>
    <r>
      <rPr>
        <sz val="14"/>
        <rFont val="宋体"/>
        <charset val="134"/>
      </rPr>
      <t>公里4米农村道路及附属设施，每公里60万元，其中</t>
    </r>
    <r>
      <rPr>
        <sz val="14"/>
        <rFont val="Times New Roman"/>
        <charset val="134"/>
      </rPr>
      <t>3</t>
    </r>
    <r>
      <rPr>
        <sz val="14"/>
        <rFont val="宋体"/>
        <charset val="134"/>
      </rPr>
      <t>村</t>
    </r>
    <r>
      <rPr>
        <sz val="14"/>
        <rFont val="Times New Roman"/>
        <charset val="134"/>
      </rPr>
      <t>6</t>
    </r>
    <r>
      <rPr>
        <sz val="14"/>
        <rFont val="宋体"/>
        <charset val="134"/>
      </rPr>
      <t>公里、穿越</t>
    </r>
    <r>
      <rPr>
        <sz val="14"/>
        <rFont val="Times New Roman"/>
        <charset val="134"/>
      </rPr>
      <t>5</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村合计</t>
    </r>
    <r>
      <rPr>
        <sz val="14"/>
        <rFont val="Times New Roman"/>
        <charset val="134"/>
      </rPr>
      <t>8</t>
    </r>
    <r>
      <rPr>
        <sz val="14"/>
        <rFont val="宋体"/>
        <charset val="134"/>
      </rPr>
      <t>公里、</t>
    </r>
    <r>
      <rPr>
        <sz val="14"/>
        <rFont val="Times New Roman"/>
        <charset val="134"/>
      </rPr>
      <t>29</t>
    </r>
    <r>
      <rPr>
        <sz val="14"/>
        <rFont val="宋体"/>
        <charset val="134"/>
      </rPr>
      <t>村</t>
    </r>
    <r>
      <rPr>
        <sz val="14"/>
        <rFont val="Times New Roman"/>
        <charset val="134"/>
      </rPr>
      <t>4</t>
    </r>
    <r>
      <rPr>
        <sz val="14"/>
        <rFont val="宋体"/>
        <charset val="134"/>
      </rPr>
      <t>公里。</t>
    </r>
  </si>
  <si>
    <t>yjsx066</t>
  </si>
  <si>
    <t>英吉沙县2025年芒辛镇1村农村道路提升工程项目</t>
  </si>
  <si>
    <t>芒辛镇1村</t>
  </si>
  <si>
    <t xml:space="preserve">总投资：120万元       总规模：3公里
建设内容：对原有4-5米宽的3公里老旧农村道路进行提升改造，每公里投资40万元，投资120万元。                                                       </t>
  </si>
  <si>
    <r>
      <rPr>
        <b/>
        <sz val="14"/>
        <rFont val="宋体"/>
        <charset val="134"/>
        <scheme val="minor"/>
      </rPr>
      <t>社会效益：</t>
    </r>
    <r>
      <rPr>
        <sz val="14"/>
        <rFont val="宋体"/>
        <charset val="134"/>
        <scheme val="minor"/>
      </rPr>
      <t>提升农村公路通行能力、缩短出行时间、降低运输成本，提高道路安全性和服务质量，满足群众日常出行需求和开展农业生产，改善群众生产生活条件。</t>
    </r>
  </si>
  <si>
    <t>yjsx067</t>
  </si>
  <si>
    <r>
      <rPr>
        <sz val="14"/>
        <rFont val="宋体"/>
        <charset val="134"/>
      </rPr>
      <t>英吉沙县</t>
    </r>
    <r>
      <rPr>
        <sz val="14"/>
        <rFont val="Times New Roman"/>
        <charset val="134"/>
      </rPr>
      <t>2025</t>
    </r>
    <r>
      <rPr>
        <sz val="14"/>
        <rFont val="宋体"/>
        <charset val="134"/>
      </rPr>
      <t>年村组道路改造提升项目</t>
    </r>
  </si>
  <si>
    <t>英吉沙县城关乡8村、9村、10村、13村，苏盖提乡4村、萨罕镇4村</t>
  </si>
  <si>
    <r>
      <rPr>
        <sz val="14"/>
        <rFont val="宋体"/>
        <charset val="134"/>
      </rPr>
      <t>总投资：210</t>
    </r>
    <r>
      <rPr>
        <sz val="14"/>
        <color theme="1"/>
        <rFont val="宋体"/>
        <charset val="134"/>
      </rPr>
      <t>万元</t>
    </r>
    <r>
      <rPr>
        <sz val="14"/>
        <color theme="1"/>
        <rFont val="Times New Roman"/>
        <charset val="134"/>
      </rPr>
      <t xml:space="preserve">                     </t>
    </r>
    <r>
      <rPr>
        <sz val="14"/>
        <color theme="1"/>
        <rFont val="宋体"/>
        <charset val="134"/>
      </rPr>
      <t>规模：8.4公里</t>
    </r>
    <r>
      <rPr>
        <sz val="14"/>
        <color theme="1"/>
        <rFont val="Times New Roman"/>
        <charset val="134"/>
      </rPr>
      <t xml:space="preserve">
</t>
    </r>
    <r>
      <rPr>
        <sz val="14"/>
        <color theme="1"/>
        <rFont val="宋体"/>
        <charset val="134"/>
      </rPr>
      <t>建设内容：在城关乡8村4组、2组、1组，10村1组，9村，13村3组村民小组路维修提升项目，改造扩宽城关乡乡村公路共计6公里，其中8村1000米、9村3组2000米；10村1000米，13村2000米，预算90万元。
在苏盖提乡4村维修长900米、宽3米的村道，路基回填30公分，水泥路面20公分，预算60万元。
在萨罕镇4村维修两段共长1500米、宽2米的村道，路基回填15-30公分，水泥路面20公分，预算60万元。</t>
    </r>
  </si>
  <si>
    <r>
      <rPr>
        <b/>
        <sz val="14"/>
        <color theme="1"/>
        <rFont val="宋体"/>
        <charset val="134"/>
      </rPr>
      <t>绩效目标：</t>
    </r>
    <r>
      <rPr>
        <sz val="14"/>
        <color theme="1"/>
        <rFont val="宋体"/>
        <charset val="134"/>
      </rPr>
      <t>改造扩宽城关乡乡村公路共计6公里，其中8村1000米、9村3组2000米；10村1000米，13村2000米，维修苏盖提乡4村900米村道，萨罕镇4村1500米村道。</t>
    </r>
  </si>
  <si>
    <t>县委统战部</t>
  </si>
  <si>
    <t>李金宣</t>
  </si>
  <si>
    <t>yjsx069</t>
  </si>
  <si>
    <r>
      <rPr>
        <sz val="14"/>
        <rFont val="宋体"/>
        <charset val="134"/>
      </rPr>
      <t>英吉沙县</t>
    </r>
    <r>
      <rPr>
        <sz val="14"/>
        <rFont val="Times New Roman"/>
        <charset val="134"/>
      </rPr>
      <t>2025</t>
    </r>
    <r>
      <rPr>
        <sz val="14"/>
        <rFont val="宋体"/>
        <charset val="134"/>
      </rPr>
      <t>年芒辛镇农村供水管网提升改造工程</t>
    </r>
  </si>
  <si>
    <r>
      <rPr>
        <sz val="14"/>
        <rFont val="宋体"/>
        <charset val="134"/>
      </rPr>
      <t>农村供水保障</t>
    </r>
    <r>
      <rPr>
        <sz val="14"/>
        <rFont val="Times New Roman"/>
        <charset val="134"/>
      </rPr>
      <t>(</t>
    </r>
    <r>
      <rPr>
        <sz val="14"/>
        <rFont val="宋体"/>
        <charset val="134"/>
      </rPr>
      <t>饮水安全</t>
    </r>
    <r>
      <rPr>
        <sz val="14"/>
        <rFont val="Times New Roman"/>
        <charset val="134"/>
      </rPr>
      <t>)</t>
    </r>
    <r>
      <rPr>
        <sz val="14"/>
        <rFont val="宋体"/>
        <charset val="134"/>
      </rPr>
      <t>工程建设</t>
    </r>
  </si>
  <si>
    <t>英吉沙县芒辛镇</t>
  </si>
  <si>
    <r>
      <rPr>
        <sz val="14"/>
        <rFont val="宋体"/>
        <charset val="134"/>
      </rPr>
      <t>总投资：</t>
    </r>
    <r>
      <rPr>
        <sz val="14"/>
        <rFont val="Times New Roman"/>
        <charset val="134"/>
      </rPr>
      <t>2600</t>
    </r>
    <r>
      <rPr>
        <sz val="14"/>
        <rFont val="宋体"/>
        <charset val="134"/>
      </rPr>
      <t>万元</t>
    </r>
    <r>
      <rPr>
        <sz val="14"/>
        <rFont val="Times New Roman"/>
        <charset val="134"/>
      </rPr>
      <t xml:space="preserve">           </t>
    </r>
    <r>
      <rPr>
        <sz val="14"/>
        <rFont val="宋体"/>
        <charset val="134"/>
      </rPr>
      <t>规模：</t>
    </r>
    <r>
      <rPr>
        <sz val="14"/>
        <rFont val="Times New Roman"/>
        <charset val="134"/>
      </rPr>
      <t>100</t>
    </r>
    <r>
      <rPr>
        <sz val="14"/>
        <rFont val="宋体"/>
        <charset val="134"/>
      </rPr>
      <t>公里</t>
    </r>
    <r>
      <rPr>
        <sz val="14"/>
        <rFont val="Times New Roman"/>
        <charset val="134"/>
      </rPr>
      <t xml:space="preserve">
</t>
    </r>
    <r>
      <rPr>
        <sz val="14"/>
        <rFont val="宋体"/>
        <charset val="134"/>
      </rPr>
      <t>建设内容：输配水管道工程及管道附属建筑物以及老旧水厂自动化改造；配套消毒设备；管网改造</t>
    </r>
    <r>
      <rPr>
        <sz val="14"/>
        <rFont val="Times New Roman"/>
        <charset val="134"/>
      </rPr>
      <t>100</t>
    </r>
    <r>
      <rPr>
        <sz val="14"/>
        <rFont val="宋体"/>
        <charset val="134"/>
      </rPr>
      <t>公里，新建闸阀井</t>
    </r>
    <r>
      <rPr>
        <sz val="14"/>
        <rFont val="Times New Roman"/>
        <charset val="134"/>
      </rPr>
      <t>40</t>
    </r>
    <r>
      <rPr>
        <sz val="14"/>
        <rFont val="宋体"/>
        <charset val="134"/>
      </rPr>
      <t>座，泄水井</t>
    </r>
    <r>
      <rPr>
        <sz val="14"/>
        <rFont val="Times New Roman"/>
        <charset val="134"/>
      </rPr>
      <t>11</t>
    </r>
    <r>
      <rPr>
        <sz val="14"/>
        <rFont val="宋体"/>
        <charset val="134"/>
      </rPr>
      <t>座，排气井</t>
    </r>
    <r>
      <rPr>
        <sz val="14"/>
        <rFont val="Times New Roman"/>
        <charset val="134"/>
      </rPr>
      <t>17</t>
    </r>
    <r>
      <rPr>
        <sz val="14"/>
        <rFont val="宋体"/>
        <charset val="134"/>
      </rPr>
      <t>座，穿路</t>
    </r>
    <r>
      <rPr>
        <sz val="14"/>
        <rFont val="Times New Roman"/>
        <charset val="134"/>
      </rPr>
      <t>25</t>
    </r>
    <r>
      <rPr>
        <sz val="14"/>
        <rFont val="宋体"/>
        <charset val="134"/>
      </rPr>
      <t>处，穿渠</t>
    </r>
    <r>
      <rPr>
        <sz val="14"/>
        <rFont val="Times New Roman"/>
        <charset val="134"/>
      </rPr>
      <t>17</t>
    </r>
    <r>
      <rPr>
        <sz val="14"/>
        <rFont val="宋体"/>
        <charset val="134"/>
      </rPr>
      <t>处，新建输电线路</t>
    </r>
    <r>
      <rPr>
        <sz val="14"/>
        <rFont val="Times New Roman"/>
        <charset val="134"/>
      </rPr>
      <t>1.5</t>
    </r>
    <r>
      <rPr>
        <sz val="14"/>
        <rFont val="宋体"/>
        <charset val="134"/>
      </rPr>
      <t>公里，更换变压器</t>
    </r>
    <r>
      <rPr>
        <sz val="14"/>
        <rFont val="Times New Roman"/>
        <charset val="134"/>
      </rPr>
      <t>2</t>
    </r>
    <r>
      <rPr>
        <sz val="14"/>
        <rFont val="宋体"/>
        <charset val="134"/>
      </rPr>
      <t>台，维修改造机井</t>
    </r>
    <r>
      <rPr>
        <sz val="14"/>
        <rFont val="Times New Roman"/>
        <charset val="134"/>
      </rPr>
      <t>3</t>
    </r>
    <r>
      <rPr>
        <sz val="14"/>
        <rFont val="宋体"/>
        <charset val="134"/>
      </rPr>
      <t>眼，监控系统</t>
    </r>
    <r>
      <rPr>
        <sz val="14"/>
        <rFont val="Times New Roman"/>
        <charset val="134"/>
      </rPr>
      <t>1</t>
    </r>
    <r>
      <rPr>
        <sz val="14"/>
        <rFont val="宋体"/>
        <charset val="134"/>
      </rPr>
      <t>套。</t>
    </r>
  </si>
  <si>
    <r>
      <rPr>
        <sz val="14"/>
        <rFont val="宋体"/>
        <charset val="134"/>
      </rPr>
      <t>社会效益：一是通过该项目的实施，进一步补齐英吉沙县基础设施短板，改善农村居民生活条件，为英吉沙县居民生活生产发展提供基本保障；二是本次工程中，吸纳新疆籍人员就业比例不少于</t>
    </r>
    <r>
      <rPr>
        <sz val="14"/>
        <rFont val="Times New Roman"/>
        <charset val="134"/>
      </rPr>
      <t xml:space="preserve"> 70%</t>
    </r>
    <r>
      <rPr>
        <sz val="14"/>
        <rFont val="宋体"/>
        <charset val="134"/>
      </rPr>
      <t>（其中普通基础工作岗位吸纳新疆籍劳动力就业比例不少于</t>
    </r>
    <r>
      <rPr>
        <sz val="14"/>
        <rFont val="Times New Roman"/>
        <charset val="134"/>
      </rPr>
      <t>90%</t>
    </r>
    <r>
      <rPr>
        <sz val="14"/>
        <rFont val="宋体"/>
        <charset val="134"/>
      </rPr>
      <t>）</t>
    </r>
  </si>
  <si>
    <t>英吉沙县水利局</t>
  </si>
  <si>
    <r>
      <rPr>
        <sz val="14"/>
        <rFont val="宋体"/>
        <charset val="134"/>
      </rPr>
      <t>开赛热</t>
    </r>
    <r>
      <rPr>
        <sz val="14"/>
        <rFont val="Times New Roman"/>
        <charset val="134"/>
      </rPr>
      <t>·</t>
    </r>
    <r>
      <rPr>
        <sz val="14"/>
        <rFont val="宋体"/>
        <charset val="134"/>
      </rPr>
      <t>库尔班</t>
    </r>
  </si>
  <si>
    <t>四、巩固三保障成果</t>
  </si>
  <si>
    <t>yjsx075</t>
  </si>
  <si>
    <r>
      <rPr>
        <sz val="14"/>
        <rFont val="宋体"/>
        <charset val="134"/>
      </rPr>
      <t>英吉沙县</t>
    </r>
    <r>
      <rPr>
        <sz val="14"/>
        <rFont val="Times New Roman"/>
        <charset val="134"/>
      </rPr>
      <t>2025</t>
    </r>
    <r>
      <rPr>
        <sz val="14"/>
        <rFont val="宋体"/>
        <charset val="134"/>
      </rPr>
      <t>年雨露计划项目</t>
    </r>
  </si>
  <si>
    <t>教育</t>
  </si>
  <si>
    <r>
      <rPr>
        <sz val="14"/>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</si>
  <si>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r>
      <rPr>
        <sz val="14"/>
        <rFont val="宋体"/>
        <charset val="134"/>
      </rPr>
      <t>英吉沙县</t>
    </r>
    <r>
      <rPr>
        <sz val="16"/>
        <rFont val="Times New Roman"/>
        <charset val="134"/>
      </rPr>
      <t>14</t>
    </r>
    <r>
      <rPr>
        <sz val="16"/>
        <rFont val="宋体"/>
        <charset val="134"/>
      </rPr>
      <t>乡镇</t>
    </r>
  </si>
  <si>
    <r>
      <rPr>
        <sz val="14"/>
        <rFont val="宋体"/>
        <charset val="134"/>
      </rPr>
      <t>总投资：</t>
    </r>
    <r>
      <rPr>
        <sz val="14"/>
        <rFont val="Times New Roman"/>
        <charset val="134"/>
      </rPr>
      <t>2400</t>
    </r>
    <r>
      <rPr>
        <sz val="14"/>
        <rFont val="宋体"/>
        <charset val="134"/>
      </rPr>
      <t>万元</t>
    </r>
    <r>
      <rPr>
        <sz val="14"/>
        <rFont val="Times New Roman"/>
        <charset val="134"/>
      </rPr>
      <t xml:space="preserve">          </t>
    </r>
    <r>
      <rPr>
        <sz val="14"/>
        <rFont val="宋体"/>
        <charset val="134"/>
      </rPr>
      <t>规模：8</t>
    </r>
    <r>
      <rPr>
        <sz val="14"/>
        <rFont val="Times New Roman"/>
        <charset val="134"/>
      </rPr>
      <t>000</t>
    </r>
    <r>
      <rPr>
        <sz val="14"/>
        <rFont val="宋体"/>
        <charset val="134"/>
      </rPr>
      <t>人</t>
    </r>
    <r>
      <rPr>
        <sz val="14"/>
        <rFont val="Times New Roman"/>
        <charset val="134"/>
      </rPr>
      <t xml:space="preserve">                                
</t>
    </r>
    <r>
      <rPr>
        <sz val="14"/>
        <rFont val="宋体"/>
        <charset val="134"/>
      </rPr>
      <t>建设内容：英吉沙县户籍的脱贫户、监测对象的家庭子女在接受中等职业教育（含普通中专、成人中专、职业高中、技工院校）、高等职业教育的（全日制普通大专、高职院校、技师学院等）能顺利完成学业，确保每个孩子学习一项技能，创业就业能力得到提升。</t>
    </r>
  </si>
  <si>
    <t>社会效益：通过雨露计划项目的实施，使英吉沙县家庭子女初、高中毕业后接受中、高等职业教育的比例逐步提高，确保每个孩子学习一项技能，创业就业能力得到提升。</t>
  </si>
  <si>
    <t>教育局</t>
  </si>
  <si>
    <r>
      <rPr>
        <sz val="14"/>
        <rFont val="宋体"/>
        <charset val="134"/>
      </rPr>
      <t>安外尔</t>
    </r>
    <r>
      <rPr>
        <sz val="14"/>
        <rFont val="Times New Roman"/>
        <charset val="134"/>
      </rPr>
      <t>·</t>
    </r>
    <r>
      <rPr>
        <sz val="14"/>
        <rFont val="宋体"/>
        <charset val="134"/>
      </rPr>
      <t>赛都拉</t>
    </r>
  </si>
  <si>
    <t>五、其他</t>
  </si>
  <si>
    <t>yjsx076</t>
  </si>
  <si>
    <r>
      <rPr>
        <sz val="14"/>
        <rFont val="宋体"/>
        <charset val="134"/>
      </rPr>
      <t>英吉沙县</t>
    </r>
    <r>
      <rPr>
        <sz val="14"/>
        <rFont val="Times New Roman"/>
        <charset val="134"/>
      </rPr>
      <t>2025</t>
    </r>
    <r>
      <rPr>
        <sz val="14"/>
        <rFont val="宋体"/>
        <charset val="134"/>
      </rPr>
      <t>年健康饮茶送茶入户项目</t>
    </r>
  </si>
  <si>
    <t>英吉沙县</t>
  </si>
  <si>
    <r>
      <rPr>
        <sz val="14"/>
        <rFont val="宋体"/>
        <charset val="134"/>
      </rPr>
      <t>总投资：</t>
    </r>
    <r>
      <rPr>
        <sz val="14"/>
        <rFont val="Times New Roman"/>
        <charset val="134"/>
      </rPr>
      <t>45</t>
    </r>
    <r>
      <rPr>
        <sz val="14"/>
        <rFont val="宋体"/>
        <charset val="134"/>
      </rPr>
      <t>万元</t>
    </r>
    <r>
      <rPr>
        <sz val="14"/>
        <rFont val="Times New Roman"/>
        <charset val="134"/>
      </rPr>
      <t xml:space="preserve">            </t>
    </r>
    <r>
      <rPr>
        <sz val="14"/>
        <rFont val="宋体"/>
        <charset val="134"/>
      </rPr>
      <t>规模：</t>
    </r>
    <r>
      <rPr>
        <sz val="14"/>
        <rFont val="Times New Roman"/>
        <charset val="134"/>
      </rPr>
      <t>7000</t>
    </r>
    <r>
      <rPr>
        <sz val="14"/>
        <rFont val="宋体"/>
        <charset val="134"/>
      </rPr>
      <t>户</t>
    </r>
    <r>
      <rPr>
        <sz val="14"/>
        <rFont val="Times New Roman"/>
        <charset val="134"/>
      </rPr>
      <t xml:space="preserve">
</t>
    </r>
    <r>
      <rPr>
        <sz val="14"/>
        <rFont val="宋体"/>
        <charset val="134"/>
      </rPr>
      <t>建设内容：对英吉沙县监测对象家庭，按照每户</t>
    </r>
    <r>
      <rPr>
        <sz val="14"/>
        <rFont val="Times New Roman"/>
        <charset val="134"/>
      </rPr>
      <t>2</t>
    </r>
    <r>
      <rPr>
        <sz val="14"/>
        <rFont val="宋体"/>
        <charset val="134"/>
      </rPr>
      <t>公斤标准赠送边销茶。</t>
    </r>
  </si>
  <si>
    <r>
      <rPr>
        <sz val="14"/>
        <rFont val="宋体"/>
        <charset val="134"/>
      </rPr>
      <t>社会效益：英吉沙县</t>
    </r>
    <r>
      <rPr>
        <sz val="14"/>
        <rFont val="Times New Roman"/>
        <charset val="134"/>
      </rPr>
      <t>7000</t>
    </r>
    <r>
      <rPr>
        <sz val="14"/>
        <rFont val="宋体"/>
        <charset val="134"/>
      </rPr>
      <t>余户监测对象家庭，按照每户</t>
    </r>
    <r>
      <rPr>
        <sz val="14"/>
        <rFont val="Times New Roman"/>
        <charset val="134"/>
      </rPr>
      <t>2</t>
    </r>
    <r>
      <rPr>
        <sz val="14"/>
        <rFont val="宋体"/>
        <charset val="134"/>
      </rPr>
      <t>公斤边销茶标准送茶入户，实现健康饮茶的目标。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</si>
</sst>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0">
    <font>
      <sz val="11"/>
      <color theme="1"/>
      <name val="宋体"/>
      <charset val="134"/>
      <scheme val="minor"/>
    </font>
    <font>
      <b/>
      <sz val="18"/>
      <name val="宋体"/>
      <charset val="134"/>
      <scheme val="minor"/>
    </font>
    <font>
      <b/>
      <sz val="18"/>
      <color rgb="FFFF0000"/>
      <name val="宋体"/>
      <charset val="134"/>
      <scheme val="minor"/>
    </font>
    <font>
      <b/>
      <sz val="24"/>
      <name val="宋体"/>
      <charset val="134"/>
      <scheme val="minor"/>
    </font>
    <font>
      <b/>
      <sz val="22"/>
      <name val="宋体"/>
      <charset val="134"/>
      <scheme val="minor"/>
    </font>
    <font>
      <b/>
      <sz val="26"/>
      <name val="宋体"/>
      <charset val="134"/>
      <scheme val="minor"/>
    </font>
    <font>
      <sz val="16"/>
      <name val="宋体"/>
      <charset val="134"/>
      <scheme val="minor"/>
    </font>
    <font>
      <b/>
      <sz val="16"/>
      <name val="宋体"/>
      <charset val="134"/>
      <scheme val="minor"/>
    </font>
    <font>
      <sz val="11"/>
      <name val="宋体"/>
      <charset val="134"/>
      <scheme val="minor"/>
    </font>
    <font>
      <sz val="36"/>
      <name val="方正小标宋_GBK"/>
      <charset val="134"/>
    </font>
    <font>
      <sz val="36"/>
      <name val="Times New Roman"/>
      <charset val="134"/>
    </font>
    <font>
      <b/>
      <sz val="14"/>
      <name val="Times New Roman"/>
      <charset val="134"/>
    </font>
    <font>
      <b/>
      <sz val="14"/>
      <name val="黑体"/>
      <charset val="134"/>
    </font>
    <font>
      <b/>
      <sz val="14"/>
      <color rgb="FFFF0000"/>
      <name val="Times New Roman"/>
      <charset val="134"/>
    </font>
    <font>
      <sz val="14"/>
      <name val="Times New Roman"/>
      <charset val="134"/>
    </font>
    <font>
      <b/>
      <sz val="14"/>
      <name val="宋体"/>
      <charset val="134"/>
    </font>
    <font>
      <sz val="14"/>
      <name val="宋体"/>
      <charset val="134"/>
    </font>
    <font>
      <b/>
      <sz val="14"/>
      <color theme="1"/>
      <name val="Times New Roman"/>
      <charset val="134"/>
    </font>
    <font>
      <sz val="14"/>
      <name val="宋体"/>
      <charset val="134"/>
      <scheme val="minor"/>
    </font>
    <font>
      <b/>
      <sz val="14"/>
      <color theme="1"/>
      <name val="黑体"/>
      <charset val="134"/>
    </font>
    <font>
      <sz val="14"/>
      <color theme="1"/>
      <name val="宋体"/>
      <charset val="134"/>
    </font>
    <font>
      <sz val="14"/>
      <color theme="1"/>
      <name val="Times New Roman"/>
      <charset val="134"/>
    </font>
    <font>
      <b/>
      <sz val="14"/>
      <name val="宋体"/>
      <charset val="134"/>
      <scheme val="minor"/>
    </font>
    <font>
      <b/>
      <sz val="14"/>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4"/>
      <color theme="1"/>
      <name val="方正仿宋_GBK"/>
      <charset val="134"/>
    </font>
    <font>
      <sz val="12"/>
      <name val="Times New Roman"/>
      <charset val="134"/>
    </font>
    <font>
      <sz val="16"/>
      <name val="Times New Roman"/>
      <charset val="134"/>
    </font>
    <font>
      <sz val="16"/>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alignment vertical="center"/>
    </xf>
    <xf numFmtId="0" fontId="44" fillId="0" borderId="0">
      <alignment vertical="top"/>
    </xf>
    <xf numFmtId="0" fontId="0" fillId="0" borderId="0">
      <alignment vertical="center"/>
    </xf>
    <xf numFmtId="0" fontId="44" fillId="0" borderId="0">
      <alignment vertical="center"/>
    </xf>
    <xf numFmtId="0" fontId="0" fillId="0" borderId="0">
      <alignment vertical="center"/>
    </xf>
    <xf numFmtId="0" fontId="45" fillId="0" borderId="0">
      <alignment vertical="center"/>
    </xf>
    <xf numFmtId="0" fontId="44"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lignment vertical="top"/>
    </xf>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49" fontId="8" fillId="0" borderId="0" xfId="0" applyNumberFormat="1"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10" fontId="14" fillId="2"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4" fillId="0" borderId="4" xfId="0" applyFont="1" applyFill="1" applyBorder="1" applyAlignment="1">
      <alignment horizontal="center" vertical="center"/>
    </xf>
    <xf numFmtId="10" fontId="16" fillId="0" borderId="4" xfId="0" applyNumberFormat="1" applyFont="1" applyFill="1" applyBorder="1" applyAlignment="1">
      <alignment horizontal="left" vertical="center" wrapText="1"/>
    </xf>
    <xf numFmtId="0" fontId="16" fillId="0" borderId="4" xfId="0" applyNumberFormat="1" applyFont="1" applyFill="1" applyBorder="1" applyAlignment="1">
      <alignment horizontal="center" vertical="center" wrapText="1"/>
    </xf>
    <xf numFmtId="0" fontId="18" fillId="0" borderId="4" xfId="0" applyNumberFormat="1" applyFont="1" applyFill="1" applyBorder="1" applyAlignment="1">
      <alignment horizontal="left" vertical="center" wrapText="1"/>
    </xf>
    <xf numFmtId="0" fontId="16"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0" fontId="17" fillId="2" borderId="4" xfId="0" applyNumberFormat="1" applyFont="1" applyFill="1" applyBorder="1" applyAlignment="1">
      <alignment horizontal="center" vertical="center" wrapText="1"/>
    </xf>
    <xf numFmtId="0" fontId="10" fillId="0" borderId="0" xfId="0" applyFont="1" applyFill="1" applyAlignment="1">
      <alignment horizontal="justify"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4" fillId="2" borderId="4" xfId="0" applyFont="1" applyFill="1" applyBorder="1" applyAlignment="1">
      <alignment horizontal="justify" vertical="center" wrapText="1"/>
    </xf>
    <xf numFmtId="0" fontId="14" fillId="0" borderId="4" xfId="0" applyNumberFormat="1" applyFont="1" applyFill="1" applyBorder="1" applyAlignment="1">
      <alignment horizontal="justify" vertical="center" wrapText="1"/>
    </xf>
    <xf numFmtId="0" fontId="16" fillId="0" borderId="4" xfId="0" applyFont="1" applyFill="1" applyBorder="1" applyAlignment="1" applyProtection="1">
      <alignment horizontal="justify" vertical="center" wrapText="1"/>
      <protection locked="0"/>
    </xf>
    <xf numFmtId="0" fontId="20" fillId="0" borderId="4" xfId="0" applyFont="1" applyFill="1" applyBorder="1" applyAlignment="1">
      <alignment horizontal="center" vertical="center" wrapText="1"/>
    </xf>
    <xf numFmtId="0" fontId="16" fillId="0" borderId="4" xfId="0" applyNumberFormat="1" applyFont="1" applyFill="1" applyBorder="1" applyAlignment="1">
      <alignment horizontal="justify" vertical="center" wrapText="1"/>
    </xf>
    <xf numFmtId="0" fontId="14" fillId="2" borderId="4" xfId="0" applyNumberFormat="1" applyFont="1" applyFill="1" applyBorder="1" applyAlignment="1">
      <alignment horizontal="center" vertical="center" wrapText="1"/>
    </xf>
    <xf numFmtId="0" fontId="21" fillId="2" borderId="4" xfId="0" applyNumberFormat="1" applyFont="1" applyFill="1" applyBorder="1" applyAlignment="1">
      <alignment horizontal="justify" vertical="center" wrapText="1"/>
    </xf>
    <xf numFmtId="0" fontId="16" fillId="0" borderId="4" xfId="55" applyFont="1" applyFill="1" applyBorder="1" applyAlignment="1">
      <alignment horizontal="center" vertical="center" wrapText="1"/>
    </xf>
    <xf numFmtId="0" fontId="14" fillId="0" borderId="4" xfId="0" applyFont="1" applyFill="1" applyBorder="1" applyAlignment="1">
      <alignment horizontal="justify" vertical="center" wrapText="1"/>
    </xf>
    <xf numFmtId="0" fontId="22" fillId="0" borderId="4" xfId="0" applyFont="1" applyFill="1" applyBorder="1" applyAlignment="1">
      <alignment horizontal="justify" vertical="center" wrapText="1"/>
    </xf>
    <xf numFmtId="0" fontId="20" fillId="0" borderId="4" xfId="0" applyNumberFormat="1" applyFont="1" applyFill="1" applyBorder="1" applyAlignment="1">
      <alignment horizontal="center" vertical="center" wrapText="1"/>
    </xf>
    <xf numFmtId="0" fontId="23" fillId="0" borderId="4" xfId="0" applyFont="1" applyFill="1" applyBorder="1" applyAlignment="1">
      <alignment horizontal="justify" vertical="center" wrapText="1"/>
    </xf>
    <xf numFmtId="0" fontId="14" fillId="2" borderId="4" xfId="0" applyFont="1" applyFill="1" applyBorder="1" applyAlignment="1">
      <alignmen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 name="常规 5_11_1" xfId="50"/>
    <cellStyle name="常规 2" xfId="51"/>
    <cellStyle name="常规 16" xfId="52"/>
    <cellStyle name="常规 6" xfId="53"/>
    <cellStyle name="常规 5" xfId="54"/>
    <cellStyle name="常规_自治区下达塔城2007年财政扶贫资金项目下达计划表－1048万元" xfId="55"/>
    <cellStyle name="常规 2 2 2" xfId="56"/>
    <cellStyle name="常规 2 2" xfId="57"/>
    <cellStyle name="常规 3" xfId="58"/>
    <cellStyle name="常规 105"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6"/>
  <sheetViews>
    <sheetView tabSelected="1" view="pageBreakPreview" zoomScale="25" zoomScaleNormal="40" workbookViewId="0">
      <pane xSplit="5" ySplit="7" topLeftCell="F39" activePane="bottomRight" state="frozen"/>
      <selection/>
      <selection pane="topRight"/>
      <selection pane="bottomLeft"/>
      <selection pane="bottomRight" activeCell="H62" sqref="H62"/>
    </sheetView>
  </sheetViews>
  <sheetFormatPr defaultColWidth="9" defaultRowHeight="14.4"/>
  <cols>
    <col min="1" max="1" width="7.03703703703704" style="10" customWidth="1"/>
    <col min="2" max="2" width="8.43518518518519" style="11" customWidth="1"/>
    <col min="3" max="3" width="19.8796296296296" style="12" customWidth="1"/>
    <col min="4" max="5" width="9.50925925925926" style="11" customWidth="1"/>
    <col min="6" max="6" width="4.55555555555556" style="11" customWidth="1"/>
    <col min="7" max="7" width="15.1388888888889" style="12" customWidth="1"/>
    <col min="8" max="8" width="63.8425925925926" style="13" customWidth="1"/>
    <col min="9" max="10" width="14.7962962962963" style="13" customWidth="1"/>
    <col min="11" max="12" width="14.7962962962963" style="11" customWidth="1"/>
    <col min="13" max="13" width="14.7962962962963" customWidth="1"/>
    <col min="14" max="14" width="12.3611111111111" customWidth="1"/>
    <col min="15" max="15" width="8.67592592592593" customWidth="1"/>
    <col min="16" max="16" width="7.94444444444444" customWidth="1"/>
    <col min="17" max="17" width="8.96296296296296" customWidth="1"/>
    <col min="18" max="18" width="7.05555555555556" customWidth="1"/>
    <col min="19" max="19" width="10.1388888888889" style="13" customWidth="1"/>
    <col min="20" max="20" width="6.02777777777778" style="13" customWidth="1"/>
    <col min="21" max="21" width="8.37962962962963" style="14" customWidth="1"/>
    <col min="22" max="22" width="11.6574074074074" style="15" customWidth="1"/>
    <col min="23" max="23" width="58.3333333333333" style="16" customWidth="1"/>
    <col min="24" max="24" width="14.7592592592593" style="17" customWidth="1"/>
    <col min="25" max="25" width="11.962962962963" customWidth="1"/>
    <col min="26" max="26" width="13.5925925925926" customWidth="1"/>
    <col min="27" max="27" width="9" style="14" customWidth="1"/>
    <col min="28" max="16384" width="9" style="14"/>
  </cols>
  <sheetData>
    <row r="1" ht="47" customHeight="1" spans="1:26">
      <c r="A1" s="18" t="s">
        <v>0</v>
      </c>
      <c r="B1" s="19"/>
      <c r="C1" s="19"/>
      <c r="D1" s="19"/>
      <c r="E1" s="19"/>
      <c r="F1" s="19"/>
      <c r="G1" s="19"/>
      <c r="H1" s="19"/>
      <c r="I1" s="19"/>
      <c r="J1" s="19"/>
      <c r="K1" s="19"/>
      <c r="L1" s="19"/>
      <c r="M1" s="19"/>
      <c r="N1" s="19"/>
      <c r="O1" s="19"/>
      <c r="P1" s="19"/>
      <c r="Q1" s="19"/>
      <c r="R1" s="19"/>
      <c r="S1" s="19"/>
      <c r="T1" s="19"/>
      <c r="U1" s="19"/>
      <c r="V1" s="19"/>
      <c r="W1" s="47"/>
      <c r="X1" s="19"/>
      <c r="Y1" s="19"/>
      <c r="Z1" s="19"/>
    </row>
    <row r="2" s="1" customFormat="1" ht="22" customHeight="1" spans="1:26">
      <c r="A2" s="20" t="s">
        <v>1</v>
      </c>
      <c r="B2" s="20" t="s">
        <v>2</v>
      </c>
      <c r="C2" s="20" t="s">
        <v>3</v>
      </c>
      <c r="D2" s="20" t="s">
        <v>4</v>
      </c>
      <c r="E2" s="20" t="s">
        <v>5</v>
      </c>
      <c r="F2" s="20" t="s">
        <v>6</v>
      </c>
      <c r="G2" s="20" t="s">
        <v>7</v>
      </c>
      <c r="H2" s="21" t="s">
        <v>8</v>
      </c>
      <c r="I2" s="21" t="s">
        <v>9</v>
      </c>
      <c r="J2" s="21" t="s">
        <v>10</v>
      </c>
      <c r="K2" s="39" t="s">
        <v>11</v>
      </c>
      <c r="L2" s="39"/>
      <c r="M2" s="39"/>
      <c r="N2" s="39"/>
      <c r="O2" s="39"/>
      <c r="P2" s="39"/>
      <c r="Q2" s="39"/>
      <c r="R2" s="39"/>
      <c r="S2" s="39"/>
      <c r="T2" s="39"/>
      <c r="U2" s="39"/>
      <c r="V2" s="20" t="s">
        <v>12</v>
      </c>
      <c r="W2" s="48" t="s">
        <v>13</v>
      </c>
      <c r="X2" s="20" t="s">
        <v>14</v>
      </c>
      <c r="Y2" s="20" t="s">
        <v>15</v>
      </c>
      <c r="Z2" s="21" t="s">
        <v>16</v>
      </c>
    </row>
    <row r="3" s="1" customFormat="1" ht="22" customHeight="1" spans="1:26">
      <c r="A3" s="22"/>
      <c r="B3" s="22"/>
      <c r="C3" s="22"/>
      <c r="D3" s="22"/>
      <c r="E3" s="22"/>
      <c r="F3" s="22"/>
      <c r="G3" s="22"/>
      <c r="H3" s="22"/>
      <c r="I3" s="22"/>
      <c r="J3" s="22"/>
      <c r="K3" s="39" t="s">
        <v>17</v>
      </c>
      <c r="L3" s="39"/>
      <c r="M3" s="39"/>
      <c r="N3" s="39"/>
      <c r="O3" s="39"/>
      <c r="P3" s="39"/>
      <c r="Q3" s="39"/>
      <c r="R3" s="39"/>
      <c r="S3" s="20" t="s">
        <v>18</v>
      </c>
      <c r="T3" s="20" t="s">
        <v>19</v>
      </c>
      <c r="U3" s="20" t="s">
        <v>20</v>
      </c>
      <c r="V3" s="22"/>
      <c r="W3" s="49"/>
      <c r="X3" s="22"/>
      <c r="Y3" s="22"/>
      <c r="Z3" s="22"/>
    </row>
    <row r="4" s="1" customFormat="1" ht="22" customHeight="1" spans="1:26">
      <c r="A4" s="22"/>
      <c r="B4" s="22"/>
      <c r="C4" s="22"/>
      <c r="D4" s="22"/>
      <c r="E4" s="22"/>
      <c r="F4" s="22"/>
      <c r="G4" s="22"/>
      <c r="H4" s="22"/>
      <c r="I4" s="22"/>
      <c r="J4" s="22"/>
      <c r="K4" s="20" t="s">
        <v>21</v>
      </c>
      <c r="L4" s="40" t="s">
        <v>22</v>
      </c>
      <c r="M4" s="41"/>
      <c r="N4" s="20" t="s">
        <v>23</v>
      </c>
      <c r="O4" s="20" t="s">
        <v>24</v>
      </c>
      <c r="P4" s="20" t="s">
        <v>25</v>
      </c>
      <c r="Q4" s="20" t="s">
        <v>26</v>
      </c>
      <c r="R4" s="20" t="s">
        <v>27</v>
      </c>
      <c r="S4" s="22"/>
      <c r="T4" s="22"/>
      <c r="U4" s="22"/>
      <c r="V4" s="22"/>
      <c r="W4" s="49"/>
      <c r="X4" s="22"/>
      <c r="Y4" s="22"/>
      <c r="Z4" s="22"/>
    </row>
    <row r="5" s="2" customFormat="1" ht="22" customHeight="1" spans="1:26">
      <c r="A5" s="23"/>
      <c r="B5" s="23"/>
      <c r="C5" s="23"/>
      <c r="D5" s="23"/>
      <c r="E5" s="23"/>
      <c r="F5" s="23"/>
      <c r="G5" s="23"/>
      <c r="H5" s="23"/>
      <c r="I5" s="23"/>
      <c r="J5" s="23"/>
      <c r="K5" s="23"/>
      <c r="L5" s="39" t="s">
        <v>28</v>
      </c>
      <c r="M5" s="39" t="s">
        <v>29</v>
      </c>
      <c r="N5" s="23"/>
      <c r="O5" s="23"/>
      <c r="P5" s="23"/>
      <c r="Q5" s="23"/>
      <c r="R5" s="23"/>
      <c r="S5" s="23"/>
      <c r="T5" s="23"/>
      <c r="U5" s="23"/>
      <c r="V5" s="23"/>
      <c r="W5" s="50"/>
      <c r="X5" s="23"/>
      <c r="Y5" s="23"/>
      <c r="Z5" s="23"/>
    </row>
    <row r="6" s="3" customFormat="1" ht="25" customHeight="1" spans="1:26">
      <c r="A6" s="24" t="s">
        <v>30</v>
      </c>
      <c r="B6" s="24"/>
      <c r="C6" s="24"/>
      <c r="D6" s="24"/>
      <c r="E6" s="24"/>
      <c r="F6" s="24"/>
      <c r="G6" s="24"/>
      <c r="H6" s="25"/>
      <c r="I6" s="42">
        <f>I7+I30+I35+I43+I45</f>
        <v>36746.02</v>
      </c>
      <c r="J6" s="42">
        <f>K6+S6+T6</f>
        <v>35721.85</v>
      </c>
      <c r="K6" s="42">
        <f>L6+M6+N6+O6+P6+Q6+R6</f>
        <v>35630.85</v>
      </c>
      <c r="L6" s="42">
        <f t="shared" ref="L6:U6" si="0">L7+L30+L35+L43+L45</f>
        <v>24825.25</v>
      </c>
      <c r="M6" s="42">
        <f t="shared" si="0"/>
        <v>7650.6</v>
      </c>
      <c r="N6" s="42">
        <f t="shared" si="0"/>
        <v>1815</v>
      </c>
      <c r="O6" s="42">
        <f t="shared" si="0"/>
        <v>1201</v>
      </c>
      <c r="P6" s="42">
        <f t="shared" si="0"/>
        <v>0</v>
      </c>
      <c r="Q6" s="42">
        <f t="shared" si="0"/>
        <v>139</v>
      </c>
      <c r="R6" s="42">
        <f t="shared" si="0"/>
        <v>0</v>
      </c>
      <c r="S6" s="42">
        <f t="shared" si="0"/>
        <v>0</v>
      </c>
      <c r="T6" s="42">
        <f t="shared" si="0"/>
        <v>91</v>
      </c>
      <c r="U6" s="42">
        <f t="shared" si="0"/>
        <v>0</v>
      </c>
      <c r="V6" s="42"/>
      <c r="W6" s="51"/>
      <c r="X6" s="25"/>
      <c r="Y6" s="63"/>
      <c r="Z6" s="63"/>
    </row>
    <row r="7" s="4" customFormat="1" ht="25" customHeight="1" spans="1:26">
      <c r="A7" s="26" t="s">
        <v>31</v>
      </c>
      <c r="B7" s="27"/>
      <c r="C7" s="28"/>
      <c r="D7" s="24" t="e">
        <f>I6-#REF!</f>
        <v>#REF!</v>
      </c>
      <c r="E7" s="24" t="e">
        <f>D7+3500</f>
        <v>#REF!</v>
      </c>
      <c r="F7" s="24"/>
      <c r="G7" s="24">
        <v>23</v>
      </c>
      <c r="H7" s="29">
        <f>I7/I6</f>
        <v>0.555440289859963</v>
      </c>
      <c r="I7" s="42">
        <f>SUM(I8:I29)</f>
        <v>20410.22</v>
      </c>
      <c r="J7" s="42">
        <f>K7+S7+T7</f>
        <v>20410.05</v>
      </c>
      <c r="K7" s="42">
        <f>L7+M7+N7+O7+P7+Q7+R7</f>
        <v>20410.05</v>
      </c>
      <c r="L7" s="42">
        <f t="shared" ref="L7:V7" si="1">SUM(L8:L29)</f>
        <v>17606.05</v>
      </c>
      <c r="M7" s="42">
        <f t="shared" si="1"/>
        <v>0</v>
      </c>
      <c r="N7" s="42">
        <f t="shared" si="1"/>
        <v>1815</v>
      </c>
      <c r="O7" s="42">
        <f t="shared" si="1"/>
        <v>850</v>
      </c>
      <c r="P7" s="42">
        <f t="shared" si="1"/>
        <v>0</v>
      </c>
      <c r="Q7" s="42">
        <f t="shared" si="1"/>
        <v>139</v>
      </c>
      <c r="R7" s="42">
        <f t="shared" si="1"/>
        <v>0</v>
      </c>
      <c r="S7" s="42">
        <f t="shared" si="1"/>
        <v>0</v>
      </c>
      <c r="T7" s="42">
        <f t="shared" si="1"/>
        <v>0</v>
      </c>
      <c r="U7" s="42">
        <f t="shared" si="1"/>
        <v>0</v>
      </c>
      <c r="V7" s="42">
        <f t="shared" si="1"/>
        <v>320325</v>
      </c>
      <c r="W7" s="51"/>
      <c r="X7" s="25"/>
      <c r="Y7" s="25"/>
      <c r="Z7" s="25"/>
    </row>
    <row r="8" s="5" customFormat="1" ht="109" customHeight="1" spans="1:26">
      <c r="A8" s="30">
        <v>1</v>
      </c>
      <c r="B8" s="30" t="s">
        <v>32</v>
      </c>
      <c r="C8" s="31" t="s">
        <v>33</v>
      </c>
      <c r="D8" s="31" t="s">
        <v>34</v>
      </c>
      <c r="E8" s="31" t="s">
        <v>35</v>
      </c>
      <c r="F8" s="31" t="s">
        <v>36</v>
      </c>
      <c r="G8" s="31" t="s">
        <v>37</v>
      </c>
      <c r="H8" s="32" t="s">
        <v>38</v>
      </c>
      <c r="I8" s="43">
        <v>2000</v>
      </c>
      <c r="J8" s="43">
        <f>K8+S8+T8</f>
        <v>2000</v>
      </c>
      <c r="K8" s="43">
        <f>L8+M8+N8+O8+P8+Q8+R8</f>
        <v>2000</v>
      </c>
      <c r="L8" s="43">
        <v>2000</v>
      </c>
      <c r="M8" s="43"/>
      <c r="N8" s="43"/>
      <c r="O8" s="43"/>
      <c r="P8" s="43"/>
      <c r="Q8" s="43"/>
      <c r="R8" s="43"/>
      <c r="S8" s="43"/>
      <c r="T8" s="43"/>
      <c r="U8" s="43"/>
      <c r="V8" s="43">
        <v>780</v>
      </c>
      <c r="W8" s="52" t="s">
        <v>39</v>
      </c>
      <c r="X8" s="31" t="s">
        <v>40</v>
      </c>
      <c r="Y8" s="31" t="s">
        <v>41</v>
      </c>
      <c r="Z8" s="31"/>
    </row>
    <row r="9" s="6" customFormat="1" ht="120" customHeight="1" spans="1:26">
      <c r="A9" s="30">
        <v>2</v>
      </c>
      <c r="B9" s="30" t="s">
        <v>42</v>
      </c>
      <c r="C9" s="31" t="s">
        <v>43</v>
      </c>
      <c r="D9" s="31" t="s">
        <v>44</v>
      </c>
      <c r="E9" s="31" t="s">
        <v>45</v>
      </c>
      <c r="F9" s="31" t="s">
        <v>36</v>
      </c>
      <c r="G9" s="31" t="s">
        <v>46</v>
      </c>
      <c r="H9" s="32" t="s">
        <v>47</v>
      </c>
      <c r="I9" s="43">
        <v>2000</v>
      </c>
      <c r="J9" s="43">
        <f t="shared" ref="J9:J46" si="2">K9+S9+T9</f>
        <v>2000</v>
      </c>
      <c r="K9" s="43">
        <f t="shared" ref="K9:K28" si="3">L9+M9+N9+O9+P9+Q9+R9</f>
        <v>2000</v>
      </c>
      <c r="L9" s="43">
        <v>2000</v>
      </c>
      <c r="M9" s="43"/>
      <c r="N9" s="43"/>
      <c r="O9" s="43"/>
      <c r="P9" s="43"/>
      <c r="Q9" s="43"/>
      <c r="R9" s="43"/>
      <c r="S9" s="43"/>
      <c r="T9" s="43"/>
      <c r="U9" s="43"/>
      <c r="V9" s="43">
        <v>1000</v>
      </c>
      <c r="W9" s="52" t="s">
        <v>48</v>
      </c>
      <c r="X9" s="31" t="s">
        <v>49</v>
      </c>
      <c r="Y9" s="31" t="s">
        <v>50</v>
      </c>
      <c r="Z9" s="31"/>
    </row>
    <row r="10" s="5" customFormat="1" ht="114" customHeight="1" spans="1:26">
      <c r="A10" s="30">
        <v>3</v>
      </c>
      <c r="B10" s="30" t="s">
        <v>51</v>
      </c>
      <c r="C10" s="31" t="s">
        <v>52</v>
      </c>
      <c r="D10" s="31" t="s">
        <v>34</v>
      </c>
      <c r="E10" s="31" t="s">
        <v>53</v>
      </c>
      <c r="F10" s="31" t="s">
        <v>36</v>
      </c>
      <c r="G10" s="31" t="s">
        <v>54</v>
      </c>
      <c r="H10" s="32" t="s">
        <v>55</v>
      </c>
      <c r="I10" s="43">
        <v>850</v>
      </c>
      <c r="J10" s="43">
        <f t="shared" si="2"/>
        <v>850</v>
      </c>
      <c r="K10" s="43">
        <f t="shared" si="3"/>
        <v>850</v>
      </c>
      <c r="L10" s="43"/>
      <c r="M10" s="43"/>
      <c r="N10" s="43"/>
      <c r="O10" s="43">
        <v>850</v>
      </c>
      <c r="P10" s="43"/>
      <c r="Q10" s="43"/>
      <c r="R10" s="43"/>
      <c r="S10" s="43"/>
      <c r="T10" s="43"/>
      <c r="U10" s="43"/>
      <c r="V10" s="43">
        <v>300</v>
      </c>
      <c r="W10" s="53" t="s">
        <v>56</v>
      </c>
      <c r="X10" s="54" t="s">
        <v>57</v>
      </c>
      <c r="Y10" s="61" t="s">
        <v>58</v>
      </c>
      <c r="Z10" s="31"/>
    </row>
    <row r="11" s="5" customFormat="1" ht="147" customHeight="1" spans="1:26">
      <c r="A11" s="30">
        <v>4</v>
      </c>
      <c r="B11" s="30" t="s">
        <v>59</v>
      </c>
      <c r="C11" s="31" t="s">
        <v>60</v>
      </c>
      <c r="D11" s="31" t="s">
        <v>44</v>
      </c>
      <c r="E11" s="31" t="s">
        <v>61</v>
      </c>
      <c r="F11" s="31" t="s">
        <v>36</v>
      </c>
      <c r="G11" s="31" t="s">
        <v>62</v>
      </c>
      <c r="H11" s="32" t="s">
        <v>63</v>
      </c>
      <c r="I11" s="43">
        <v>700</v>
      </c>
      <c r="J11" s="43">
        <f t="shared" si="2"/>
        <v>700</v>
      </c>
      <c r="K11" s="43">
        <f t="shared" si="3"/>
        <v>700</v>
      </c>
      <c r="L11" s="43">
        <v>700</v>
      </c>
      <c r="M11" s="43"/>
      <c r="N11" s="43"/>
      <c r="O11" s="43"/>
      <c r="P11" s="43"/>
      <c r="Q11" s="43"/>
      <c r="R11" s="43"/>
      <c r="S11" s="43"/>
      <c r="T11" s="43"/>
      <c r="U11" s="43"/>
      <c r="V11" s="43">
        <v>120</v>
      </c>
      <c r="W11" s="52" t="s">
        <v>64</v>
      </c>
      <c r="X11" s="31" t="s">
        <v>65</v>
      </c>
      <c r="Y11" s="31" t="s">
        <v>66</v>
      </c>
      <c r="Z11" s="31"/>
    </row>
    <row r="12" s="5" customFormat="1" ht="136" customHeight="1" spans="1:26">
      <c r="A12" s="30">
        <v>5</v>
      </c>
      <c r="B12" s="30" t="s">
        <v>67</v>
      </c>
      <c r="C12" s="31" t="s">
        <v>68</v>
      </c>
      <c r="D12" s="31" t="s">
        <v>44</v>
      </c>
      <c r="E12" s="31" t="s">
        <v>45</v>
      </c>
      <c r="F12" s="31" t="s">
        <v>36</v>
      </c>
      <c r="G12" s="31" t="s">
        <v>69</v>
      </c>
      <c r="H12" s="32" t="s">
        <v>70</v>
      </c>
      <c r="I12" s="43">
        <v>860</v>
      </c>
      <c r="J12" s="43">
        <f t="shared" si="2"/>
        <v>860</v>
      </c>
      <c r="K12" s="43">
        <f t="shared" si="3"/>
        <v>860</v>
      </c>
      <c r="L12" s="43">
        <v>860</v>
      </c>
      <c r="M12" s="43"/>
      <c r="N12" s="43"/>
      <c r="O12" s="43"/>
      <c r="P12" s="43"/>
      <c r="Q12" s="43"/>
      <c r="R12" s="43"/>
      <c r="S12" s="43"/>
      <c r="T12" s="43"/>
      <c r="U12" s="43"/>
      <c r="V12" s="43">
        <v>44530</v>
      </c>
      <c r="W12" s="55" t="s">
        <v>71</v>
      </c>
      <c r="X12" s="31" t="s">
        <v>72</v>
      </c>
      <c r="Y12" s="31" t="s">
        <v>73</v>
      </c>
      <c r="Z12" s="31"/>
    </row>
    <row r="13" s="5" customFormat="1" ht="118" customHeight="1" spans="1:26">
      <c r="A13" s="30">
        <v>6</v>
      </c>
      <c r="B13" s="30" t="s">
        <v>74</v>
      </c>
      <c r="C13" s="31" t="s">
        <v>75</v>
      </c>
      <c r="D13" s="31" t="s">
        <v>76</v>
      </c>
      <c r="E13" s="31" t="s">
        <v>77</v>
      </c>
      <c r="F13" s="31" t="s">
        <v>36</v>
      </c>
      <c r="G13" s="31" t="s">
        <v>78</v>
      </c>
      <c r="H13" s="32" t="s">
        <v>79</v>
      </c>
      <c r="I13" s="43">
        <v>1250</v>
      </c>
      <c r="J13" s="43">
        <f t="shared" si="2"/>
        <v>1250</v>
      </c>
      <c r="K13" s="43">
        <f t="shared" si="3"/>
        <v>1250</v>
      </c>
      <c r="L13" s="43">
        <v>1250</v>
      </c>
      <c r="M13" s="43"/>
      <c r="N13" s="43"/>
      <c r="O13" s="43"/>
      <c r="P13" s="43"/>
      <c r="Q13" s="43"/>
      <c r="R13" s="43"/>
      <c r="S13" s="43"/>
      <c r="T13" s="43"/>
      <c r="U13" s="43"/>
      <c r="V13" s="43">
        <v>25120</v>
      </c>
      <c r="W13" s="52" t="s">
        <v>80</v>
      </c>
      <c r="X13" s="31" t="s">
        <v>72</v>
      </c>
      <c r="Y13" s="31" t="s">
        <v>73</v>
      </c>
      <c r="Z13" s="31"/>
    </row>
    <row r="14" s="5" customFormat="1" ht="126" spans="1:26">
      <c r="A14" s="30">
        <v>7</v>
      </c>
      <c r="B14" s="30" t="s">
        <v>81</v>
      </c>
      <c r="C14" s="31" t="s">
        <v>82</v>
      </c>
      <c r="D14" s="31" t="s">
        <v>34</v>
      </c>
      <c r="E14" s="31" t="s">
        <v>35</v>
      </c>
      <c r="F14" s="31" t="s">
        <v>36</v>
      </c>
      <c r="G14" s="31" t="s">
        <v>83</v>
      </c>
      <c r="H14" s="32" t="s">
        <v>84</v>
      </c>
      <c r="I14" s="43">
        <v>1734</v>
      </c>
      <c r="J14" s="43">
        <f t="shared" si="2"/>
        <v>1734</v>
      </c>
      <c r="K14" s="43">
        <f t="shared" si="3"/>
        <v>1734</v>
      </c>
      <c r="L14" s="43">
        <v>1734</v>
      </c>
      <c r="M14" s="43"/>
      <c r="N14" s="43"/>
      <c r="O14" s="43"/>
      <c r="P14" s="43"/>
      <c r="Q14" s="43"/>
      <c r="R14" s="43"/>
      <c r="S14" s="43"/>
      <c r="T14" s="43"/>
      <c r="U14" s="43"/>
      <c r="V14" s="43">
        <v>69856</v>
      </c>
      <c r="W14" s="52" t="s">
        <v>85</v>
      </c>
      <c r="X14" s="31" t="s">
        <v>40</v>
      </c>
      <c r="Y14" s="31" t="s">
        <v>41</v>
      </c>
      <c r="Z14" s="31"/>
    </row>
    <row r="15" s="5" customFormat="1" ht="90" spans="1:26">
      <c r="A15" s="30">
        <v>8</v>
      </c>
      <c r="B15" s="30" t="s">
        <v>86</v>
      </c>
      <c r="C15" s="31" t="s">
        <v>87</v>
      </c>
      <c r="D15" s="31" t="s">
        <v>34</v>
      </c>
      <c r="E15" s="31" t="s">
        <v>35</v>
      </c>
      <c r="F15" s="31" t="s">
        <v>36</v>
      </c>
      <c r="G15" s="31" t="s">
        <v>83</v>
      </c>
      <c r="H15" s="32" t="s">
        <v>88</v>
      </c>
      <c r="I15" s="43">
        <v>600</v>
      </c>
      <c r="J15" s="43">
        <f t="shared" si="2"/>
        <v>600</v>
      </c>
      <c r="K15" s="43">
        <f t="shared" si="3"/>
        <v>600</v>
      </c>
      <c r="L15" s="43">
        <v>600</v>
      </c>
      <c r="M15" s="43"/>
      <c r="N15" s="43"/>
      <c r="O15" s="43"/>
      <c r="P15" s="43"/>
      <c r="Q15" s="43"/>
      <c r="R15" s="43"/>
      <c r="S15" s="43"/>
      <c r="T15" s="43"/>
      <c r="U15" s="43"/>
      <c r="V15" s="43">
        <v>30025</v>
      </c>
      <c r="W15" s="52" t="s">
        <v>89</v>
      </c>
      <c r="X15" s="31" t="s">
        <v>40</v>
      </c>
      <c r="Y15" s="31" t="s">
        <v>41</v>
      </c>
      <c r="Z15" s="31"/>
    </row>
    <row r="16" s="5" customFormat="1" ht="106.8" spans="1:26">
      <c r="A16" s="30">
        <v>9</v>
      </c>
      <c r="B16" s="30" t="s">
        <v>90</v>
      </c>
      <c r="C16" s="31" t="s">
        <v>91</v>
      </c>
      <c r="D16" s="31" t="s">
        <v>34</v>
      </c>
      <c r="E16" s="31" t="s">
        <v>35</v>
      </c>
      <c r="F16" s="31" t="s">
        <v>36</v>
      </c>
      <c r="G16" s="31" t="s">
        <v>83</v>
      </c>
      <c r="H16" s="32" t="s">
        <v>92</v>
      </c>
      <c r="I16" s="43">
        <v>812.05</v>
      </c>
      <c r="J16" s="43">
        <f t="shared" si="2"/>
        <v>812.05</v>
      </c>
      <c r="K16" s="43">
        <f t="shared" si="3"/>
        <v>812.05</v>
      </c>
      <c r="L16" s="43">
        <v>812.05</v>
      </c>
      <c r="M16" s="43"/>
      <c r="N16" s="43"/>
      <c r="O16" s="43"/>
      <c r="P16" s="43"/>
      <c r="Q16" s="43"/>
      <c r="R16" s="43"/>
      <c r="S16" s="43"/>
      <c r="T16" s="43"/>
      <c r="U16" s="43"/>
      <c r="V16" s="43">
        <v>78956</v>
      </c>
      <c r="W16" s="52" t="s">
        <v>93</v>
      </c>
      <c r="X16" s="31" t="s">
        <v>40</v>
      </c>
      <c r="Y16" s="31" t="s">
        <v>41</v>
      </c>
      <c r="Z16" s="31"/>
    </row>
    <row r="17" s="5" customFormat="1" ht="191" customHeight="1" spans="1:26">
      <c r="A17" s="30">
        <v>10</v>
      </c>
      <c r="B17" s="30" t="s">
        <v>94</v>
      </c>
      <c r="C17" s="31" t="s">
        <v>95</v>
      </c>
      <c r="D17" s="31" t="s">
        <v>34</v>
      </c>
      <c r="E17" s="31" t="s">
        <v>96</v>
      </c>
      <c r="F17" s="31" t="s">
        <v>36</v>
      </c>
      <c r="G17" s="31" t="s">
        <v>97</v>
      </c>
      <c r="H17" s="32" t="s">
        <v>98</v>
      </c>
      <c r="I17" s="43">
        <v>200</v>
      </c>
      <c r="J17" s="43">
        <f t="shared" si="2"/>
        <v>200</v>
      </c>
      <c r="K17" s="43">
        <f t="shared" si="3"/>
        <v>200</v>
      </c>
      <c r="L17" s="43">
        <v>200</v>
      </c>
      <c r="M17" s="43"/>
      <c r="N17" s="43"/>
      <c r="O17" s="43"/>
      <c r="P17" s="43"/>
      <c r="Q17" s="43"/>
      <c r="R17" s="43"/>
      <c r="S17" s="43"/>
      <c r="T17" s="43"/>
      <c r="U17" s="43"/>
      <c r="V17" s="43">
        <v>8000</v>
      </c>
      <c r="W17" s="52" t="s">
        <v>99</v>
      </c>
      <c r="X17" s="31" t="s">
        <v>100</v>
      </c>
      <c r="Y17" s="31" t="s">
        <v>101</v>
      </c>
      <c r="Z17" s="31"/>
    </row>
    <row r="18" s="5" customFormat="1" ht="172" customHeight="1" spans="1:26">
      <c r="A18" s="30">
        <v>11</v>
      </c>
      <c r="B18" s="30" t="s">
        <v>102</v>
      </c>
      <c r="C18" s="31" t="s">
        <v>103</v>
      </c>
      <c r="D18" s="31" t="s">
        <v>34</v>
      </c>
      <c r="E18" s="31" t="s">
        <v>96</v>
      </c>
      <c r="F18" s="31" t="s">
        <v>36</v>
      </c>
      <c r="G18" s="31" t="s">
        <v>97</v>
      </c>
      <c r="H18" s="32" t="s">
        <v>104</v>
      </c>
      <c r="I18" s="43">
        <v>3500</v>
      </c>
      <c r="J18" s="43">
        <f t="shared" si="2"/>
        <v>3500</v>
      </c>
      <c r="K18" s="43">
        <f t="shared" si="3"/>
        <v>3500</v>
      </c>
      <c r="L18" s="43">
        <v>3500</v>
      </c>
      <c r="M18" s="43"/>
      <c r="N18" s="43"/>
      <c r="O18" s="43"/>
      <c r="P18" s="43"/>
      <c r="Q18" s="43"/>
      <c r="R18" s="43"/>
      <c r="S18" s="43"/>
      <c r="T18" s="43"/>
      <c r="U18" s="43"/>
      <c r="V18" s="43">
        <v>23000</v>
      </c>
      <c r="W18" s="52" t="s">
        <v>105</v>
      </c>
      <c r="X18" s="31" t="s">
        <v>100</v>
      </c>
      <c r="Y18" s="31" t="s">
        <v>101</v>
      </c>
      <c r="Z18" s="31"/>
    </row>
    <row r="19" s="5" customFormat="1" ht="172" customHeight="1" spans="1:26">
      <c r="A19" s="30">
        <v>12</v>
      </c>
      <c r="B19" s="30" t="s">
        <v>106</v>
      </c>
      <c r="C19" s="31" t="s">
        <v>107</v>
      </c>
      <c r="D19" s="31" t="s">
        <v>34</v>
      </c>
      <c r="E19" s="31" t="s">
        <v>96</v>
      </c>
      <c r="F19" s="31" t="s">
        <v>36</v>
      </c>
      <c r="G19" s="31" t="s">
        <v>97</v>
      </c>
      <c r="H19" s="32" t="s">
        <v>108</v>
      </c>
      <c r="I19" s="43">
        <v>150</v>
      </c>
      <c r="J19" s="43">
        <f t="shared" si="2"/>
        <v>150</v>
      </c>
      <c r="K19" s="43">
        <f t="shared" si="3"/>
        <v>150</v>
      </c>
      <c r="L19" s="43">
        <v>150</v>
      </c>
      <c r="M19" s="43"/>
      <c r="N19" s="43"/>
      <c r="O19" s="43"/>
      <c r="P19" s="43"/>
      <c r="Q19" s="43"/>
      <c r="R19" s="43"/>
      <c r="S19" s="43"/>
      <c r="T19" s="43"/>
      <c r="U19" s="43"/>
      <c r="V19" s="43">
        <v>3000</v>
      </c>
      <c r="W19" s="52" t="s">
        <v>109</v>
      </c>
      <c r="X19" s="31" t="s">
        <v>100</v>
      </c>
      <c r="Y19" s="31" t="s">
        <v>101</v>
      </c>
      <c r="Z19" s="31"/>
    </row>
    <row r="20" s="5" customFormat="1" ht="205" customHeight="1" spans="1:26">
      <c r="A20" s="30">
        <v>13</v>
      </c>
      <c r="B20" s="30" t="s">
        <v>110</v>
      </c>
      <c r="C20" s="31" t="s">
        <v>111</v>
      </c>
      <c r="D20" s="31" t="s">
        <v>34</v>
      </c>
      <c r="E20" s="31" t="s">
        <v>96</v>
      </c>
      <c r="F20" s="31" t="s">
        <v>36</v>
      </c>
      <c r="G20" s="31" t="s">
        <v>97</v>
      </c>
      <c r="H20" s="32" t="s">
        <v>112</v>
      </c>
      <c r="I20" s="43">
        <v>1500</v>
      </c>
      <c r="J20" s="43">
        <f t="shared" si="2"/>
        <v>1500</v>
      </c>
      <c r="K20" s="43">
        <f t="shared" si="3"/>
        <v>1500</v>
      </c>
      <c r="L20" s="43">
        <v>1500</v>
      </c>
      <c r="M20" s="43"/>
      <c r="N20" s="43"/>
      <c r="O20" s="43"/>
      <c r="P20" s="43"/>
      <c r="Q20" s="43"/>
      <c r="R20" s="43"/>
      <c r="S20" s="43"/>
      <c r="T20" s="43"/>
      <c r="U20" s="43"/>
      <c r="V20" s="43">
        <v>7000</v>
      </c>
      <c r="W20" s="52" t="s">
        <v>113</v>
      </c>
      <c r="X20" s="31" t="s">
        <v>100</v>
      </c>
      <c r="Y20" s="31" t="s">
        <v>101</v>
      </c>
      <c r="Z20" s="31"/>
    </row>
    <row r="21" s="5" customFormat="1" ht="116" customHeight="1" spans="1:26">
      <c r="A21" s="30">
        <v>14</v>
      </c>
      <c r="B21" s="30" t="s">
        <v>114</v>
      </c>
      <c r="C21" s="31" t="s">
        <v>115</v>
      </c>
      <c r="D21" s="31" t="s">
        <v>34</v>
      </c>
      <c r="E21" s="31" t="s">
        <v>96</v>
      </c>
      <c r="F21" s="31" t="s">
        <v>36</v>
      </c>
      <c r="G21" s="31" t="s">
        <v>97</v>
      </c>
      <c r="H21" s="32" t="s">
        <v>116</v>
      </c>
      <c r="I21" s="43">
        <v>100</v>
      </c>
      <c r="J21" s="43">
        <f t="shared" si="2"/>
        <v>100</v>
      </c>
      <c r="K21" s="43">
        <f t="shared" si="3"/>
        <v>100</v>
      </c>
      <c r="L21" s="43">
        <v>100</v>
      </c>
      <c r="M21" s="43"/>
      <c r="N21" s="43"/>
      <c r="O21" s="43"/>
      <c r="P21" s="43"/>
      <c r="Q21" s="43"/>
      <c r="R21" s="43"/>
      <c r="S21" s="43"/>
      <c r="T21" s="43"/>
      <c r="U21" s="43"/>
      <c r="V21" s="43">
        <v>8569</v>
      </c>
      <c r="W21" s="52" t="s">
        <v>117</v>
      </c>
      <c r="X21" s="31" t="s">
        <v>100</v>
      </c>
      <c r="Y21" s="31" t="s">
        <v>101</v>
      </c>
      <c r="Z21" s="31"/>
    </row>
    <row r="22" s="5" customFormat="1" ht="134" customHeight="1" spans="1:26">
      <c r="A22" s="30">
        <v>15</v>
      </c>
      <c r="B22" s="30" t="s">
        <v>118</v>
      </c>
      <c r="C22" s="31" t="s">
        <v>119</v>
      </c>
      <c r="D22" s="31" t="s">
        <v>34</v>
      </c>
      <c r="E22" s="31" t="s">
        <v>35</v>
      </c>
      <c r="F22" s="31" t="s">
        <v>36</v>
      </c>
      <c r="G22" s="31" t="s">
        <v>120</v>
      </c>
      <c r="H22" s="32" t="s">
        <v>121</v>
      </c>
      <c r="I22" s="43">
        <v>9.52</v>
      </c>
      <c r="J22" s="44">
        <f t="shared" si="2"/>
        <v>9.5</v>
      </c>
      <c r="K22" s="43">
        <f t="shared" si="3"/>
        <v>9.5</v>
      </c>
      <c r="L22" s="43"/>
      <c r="M22" s="43"/>
      <c r="N22" s="43"/>
      <c r="O22" s="43"/>
      <c r="P22" s="43"/>
      <c r="Q22" s="43">
        <v>9.5</v>
      </c>
      <c r="R22" s="43"/>
      <c r="S22" s="43"/>
      <c r="T22" s="43"/>
      <c r="U22" s="43"/>
      <c r="V22" s="43">
        <v>46</v>
      </c>
      <c r="W22" s="52" t="s">
        <v>122</v>
      </c>
      <c r="X22" s="31" t="s">
        <v>123</v>
      </c>
      <c r="Y22" s="31" t="s">
        <v>124</v>
      </c>
      <c r="Z22" s="31"/>
    </row>
    <row r="23" s="5" customFormat="1" ht="167" customHeight="1" spans="1:26">
      <c r="A23" s="30">
        <v>16</v>
      </c>
      <c r="B23" s="30" t="s">
        <v>125</v>
      </c>
      <c r="C23" s="31" t="s">
        <v>126</v>
      </c>
      <c r="D23" s="31" t="s">
        <v>34</v>
      </c>
      <c r="E23" s="31" t="s">
        <v>35</v>
      </c>
      <c r="F23" s="31" t="s">
        <v>36</v>
      </c>
      <c r="G23" s="31" t="s">
        <v>120</v>
      </c>
      <c r="H23" s="32" t="s">
        <v>127</v>
      </c>
      <c r="I23" s="43">
        <v>129.65</v>
      </c>
      <c r="J23" s="44">
        <f t="shared" si="2"/>
        <v>129.5</v>
      </c>
      <c r="K23" s="43">
        <f t="shared" si="3"/>
        <v>129.5</v>
      </c>
      <c r="L23" s="43"/>
      <c r="M23" s="43"/>
      <c r="N23" s="43"/>
      <c r="O23" s="43"/>
      <c r="P23" s="43"/>
      <c r="Q23" s="43">
        <v>129.5</v>
      </c>
      <c r="R23" s="43"/>
      <c r="S23" s="43"/>
      <c r="T23" s="43"/>
      <c r="U23" s="43"/>
      <c r="V23" s="43">
        <v>46</v>
      </c>
      <c r="W23" s="52" t="s">
        <v>128</v>
      </c>
      <c r="X23" s="31" t="s">
        <v>123</v>
      </c>
      <c r="Y23" s="31" t="s">
        <v>124</v>
      </c>
      <c r="Z23" s="31"/>
    </row>
    <row r="24" s="5" customFormat="1" ht="109" customHeight="1" spans="1:26">
      <c r="A24" s="30">
        <v>17</v>
      </c>
      <c r="B24" s="30" t="s">
        <v>129</v>
      </c>
      <c r="C24" s="31" t="s">
        <v>130</v>
      </c>
      <c r="D24" s="31" t="s">
        <v>131</v>
      </c>
      <c r="E24" s="31" t="s">
        <v>132</v>
      </c>
      <c r="F24" s="31" t="s">
        <v>36</v>
      </c>
      <c r="G24" s="31" t="s">
        <v>133</v>
      </c>
      <c r="H24" s="32" t="s">
        <v>134</v>
      </c>
      <c r="I24" s="43">
        <v>390</v>
      </c>
      <c r="J24" s="43">
        <f t="shared" si="2"/>
        <v>390</v>
      </c>
      <c r="K24" s="43">
        <f t="shared" si="3"/>
        <v>390</v>
      </c>
      <c r="L24" s="43"/>
      <c r="M24" s="43"/>
      <c r="N24" s="43">
        <v>390</v>
      </c>
      <c r="O24" s="43"/>
      <c r="P24" s="43"/>
      <c r="Q24" s="43"/>
      <c r="R24" s="43"/>
      <c r="S24" s="43"/>
      <c r="T24" s="43"/>
      <c r="U24" s="43"/>
      <c r="V24" s="43">
        <v>117</v>
      </c>
      <c r="W24" s="55" t="s">
        <v>135</v>
      </c>
      <c r="X24" s="31" t="s">
        <v>136</v>
      </c>
      <c r="Y24" s="31" t="s">
        <v>137</v>
      </c>
      <c r="Z24" s="31"/>
    </row>
    <row r="25" s="5" customFormat="1" ht="101" customHeight="1" spans="1:26">
      <c r="A25" s="30">
        <v>18</v>
      </c>
      <c r="B25" s="30" t="s">
        <v>138</v>
      </c>
      <c r="C25" s="31" t="s">
        <v>139</v>
      </c>
      <c r="D25" s="31" t="s">
        <v>131</v>
      </c>
      <c r="E25" s="31" t="s">
        <v>132</v>
      </c>
      <c r="F25" s="31" t="s">
        <v>36</v>
      </c>
      <c r="G25" s="31" t="s">
        <v>140</v>
      </c>
      <c r="H25" s="32" t="s">
        <v>141</v>
      </c>
      <c r="I25" s="43">
        <v>323</v>
      </c>
      <c r="J25" s="43">
        <f t="shared" si="2"/>
        <v>323</v>
      </c>
      <c r="K25" s="43">
        <f t="shared" si="3"/>
        <v>323</v>
      </c>
      <c r="L25" s="43"/>
      <c r="M25" s="43"/>
      <c r="N25" s="43">
        <v>323</v>
      </c>
      <c r="O25" s="43"/>
      <c r="P25" s="43"/>
      <c r="Q25" s="43"/>
      <c r="R25" s="43"/>
      <c r="S25" s="43"/>
      <c r="T25" s="43"/>
      <c r="U25" s="43"/>
      <c r="V25" s="43">
        <v>97</v>
      </c>
      <c r="W25" s="55" t="s">
        <v>142</v>
      </c>
      <c r="X25" s="31" t="s">
        <v>143</v>
      </c>
      <c r="Y25" s="31" t="s">
        <v>144</v>
      </c>
      <c r="Z25" s="31"/>
    </row>
    <row r="26" s="5" customFormat="1" ht="100" customHeight="1" spans="1:26">
      <c r="A26" s="30">
        <v>19</v>
      </c>
      <c r="B26" s="30" t="s">
        <v>145</v>
      </c>
      <c r="C26" s="31" t="s">
        <v>146</v>
      </c>
      <c r="D26" s="31" t="s">
        <v>131</v>
      </c>
      <c r="E26" s="31" t="s">
        <v>132</v>
      </c>
      <c r="F26" s="31" t="s">
        <v>36</v>
      </c>
      <c r="G26" s="31" t="s">
        <v>147</v>
      </c>
      <c r="H26" s="32" t="s">
        <v>148</v>
      </c>
      <c r="I26" s="43">
        <v>385</v>
      </c>
      <c r="J26" s="43">
        <f t="shared" si="2"/>
        <v>385</v>
      </c>
      <c r="K26" s="43">
        <f t="shared" si="3"/>
        <v>385</v>
      </c>
      <c r="L26" s="43"/>
      <c r="M26" s="43"/>
      <c r="N26" s="43">
        <v>385</v>
      </c>
      <c r="O26" s="43"/>
      <c r="P26" s="43"/>
      <c r="Q26" s="43"/>
      <c r="R26" s="43"/>
      <c r="S26" s="43"/>
      <c r="T26" s="43"/>
      <c r="U26" s="43"/>
      <c r="V26" s="43">
        <v>116</v>
      </c>
      <c r="W26" s="55" t="s">
        <v>149</v>
      </c>
      <c r="X26" s="31" t="s">
        <v>150</v>
      </c>
      <c r="Y26" s="31" t="s">
        <v>151</v>
      </c>
      <c r="Z26" s="31"/>
    </row>
    <row r="27" s="5" customFormat="1" ht="102" customHeight="1" spans="1:26">
      <c r="A27" s="30">
        <v>20</v>
      </c>
      <c r="B27" s="30" t="s">
        <v>152</v>
      </c>
      <c r="C27" s="31" t="s">
        <v>153</v>
      </c>
      <c r="D27" s="31" t="s">
        <v>131</v>
      </c>
      <c r="E27" s="31" t="s">
        <v>132</v>
      </c>
      <c r="F27" s="31" t="s">
        <v>36</v>
      </c>
      <c r="G27" s="31" t="s">
        <v>154</v>
      </c>
      <c r="H27" s="32" t="s">
        <v>155</v>
      </c>
      <c r="I27" s="43">
        <v>374</v>
      </c>
      <c r="J27" s="43">
        <f t="shared" si="2"/>
        <v>374</v>
      </c>
      <c r="K27" s="43">
        <f t="shared" si="3"/>
        <v>374</v>
      </c>
      <c r="L27" s="43"/>
      <c r="M27" s="43"/>
      <c r="N27" s="43">
        <v>374</v>
      </c>
      <c r="O27" s="43"/>
      <c r="P27" s="43"/>
      <c r="Q27" s="43"/>
      <c r="R27" s="43"/>
      <c r="S27" s="43"/>
      <c r="T27" s="43"/>
      <c r="U27" s="43"/>
      <c r="V27" s="43">
        <v>113</v>
      </c>
      <c r="W27" s="55" t="s">
        <v>156</v>
      </c>
      <c r="X27" s="31" t="s">
        <v>157</v>
      </c>
      <c r="Y27" s="31" t="s">
        <v>158</v>
      </c>
      <c r="Z27" s="31"/>
    </row>
    <row r="28" s="5" customFormat="1" ht="94" customHeight="1" spans="1:26">
      <c r="A28" s="30">
        <v>21</v>
      </c>
      <c r="B28" s="30" t="s">
        <v>159</v>
      </c>
      <c r="C28" s="31" t="s">
        <v>160</v>
      </c>
      <c r="D28" s="31" t="s">
        <v>131</v>
      </c>
      <c r="E28" s="31" t="s">
        <v>132</v>
      </c>
      <c r="F28" s="31" t="s">
        <v>36</v>
      </c>
      <c r="G28" s="31" t="s">
        <v>161</v>
      </c>
      <c r="H28" s="32" t="s">
        <v>162</v>
      </c>
      <c r="I28" s="43">
        <v>343</v>
      </c>
      <c r="J28" s="43">
        <f t="shared" si="2"/>
        <v>343</v>
      </c>
      <c r="K28" s="43">
        <f t="shared" si="3"/>
        <v>343</v>
      </c>
      <c r="L28" s="43"/>
      <c r="M28" s="43"/>
      <c r="N28" s="43">
        <v>343</v>
      </c>
      <c r="O28" s="43"/>
      <c r="P28" s="43"/>
      <c r="Q28" s="43"/>
      <c r="R28" s="43"/>
      <c r="S28" s="43"/>
      <c r="T28" s="43"/>
      <c r="U28" s="43"/>
      <c r="V28" s="43">
        <v>103</v>
      </c>
      <c r="W28" s="55" t="s">
        <v>163</v>
      </c>
      <c r="X28" s="31" t="s">
        <v>164</v>
      </c>
      <c r="Y28" s="31" t="s">
        <v>165</v>
      </c>
      <c r="Z28" s="31"/>
    </row>
    <row r="29" s="5" customFormat="1" ht="108" customHeight="1" spans="1:26">
      <c r="A29" s="30">
        <v>22</v>
      </c>
      <c r="B29" s="30" t="s">
        <v>166</v>
      </c>
      <c r="C29" s="31" t="s">
        <v>167</v>
      </c>
      <c r="D29" s="31" t="s">
        <v>168</v>
      </c>
      <c r="E29" s="31" t="s">
        <v>169</v>
      </c>
      <c r="F29" s="31" t="s">
        <v>36</v>
      </c>
      <c r="G29" s="30" t="s">
        <v>170</v>
      </c>
      <c r="H29" s="32" t="s">
        <v>171</v>
      </c>
      <c r="I29" s="43">
        <v>2200</v>
      </c>
      <c r="J29" s="43">
        <f t="shared" si="2"/>
        <v>2200</v>
      </c>
      <c r="K29" s="43">
        <f t="shared" ref="K29:K46" si="4">L29+M29+N29+O29+P29+Q29+R29</f>
        <v>2200</v>
      </c>
      <c r="L29" s="43">
        <v>2200</v>
      </c>
      <c r="M29" s="43"/>
      <c r="N29" s="43"/>
      <c r="O29" s="43"/>
      <c r="P29" s="43"/>
      <c r="Q29" s="43"/>
      <c r="R29" s="43"/>
      <c r="S29" s="43"/>
      <c r="T29" s="43"/>
      <c r="U29" s="43"/>
      <c r="V29" s="43">
        <v>19431</v>
      </c>
      <c r="W29" s="52" t="s">
        <v>172</v>
      </c>
      <c r="X29" s="31" t="s">
        <v>40</v>
      </c>
      <c r="Y29" s="31" t="s">
        <v>41</v>
      </c>
      <c r="Z29" s="31"/>
    </row>
    <row r="30" s="7" customFormat="1" ht="25" customHeight="1" spans="1:26">
      <c r="A30" s="26" t="s">
        <v>173</v>
      </c>
      <c r="B30" s="27"/>
      <c r="C30" s="28"/>
      <c r="D30" s="33"/>
      <c r="E30" s="33"/>
      <c r="F30" s="33"/>
      <c r="G30" s="24">
        <v>4</v>
      </c>
      <c r="H30" s="29">
        <f>I31/I6</f>
        <v>0.0327545677055638</v>
      </c>
      <c r="I30" s="45">
        <f>SUM(I31:I34)</f>
        <v>5582.8</v>
      </c>
      <c r="J30" s="42">
        <f t="shared" si="2"/>
        <v>5582.8</v>
      </c>
      <c r="K30" s="42">
        <f t="shared" si="4"/>
        <v>5582.8</v>
      </c>
      <c r="L30" s="42">
        <f>SUM(L31:L34)</f>
        <v>3819.2</v>
      </c>
      <c r="M30" s="42">
        <f>SUM(M31:M34)</f>
        <v>1763.6</v>
      </c>
      <c r="N30" s="42">
        <f t="shared" ref="N30:U30" si="5">SUM(N31:N33)</f>
        <v>0</v>
      </c>
      <c r="O30" s="42">
        <f t="shared" si="5"/>
        <v>0</v>
      </c>
      <c r="P30" s="42">
        <f t="shared" si="5"/>
        <v>0</v>
      </c>
      <c r="Q30" s="42">
        <f t="shared" si="5"/>
        <v>0</v>
      </c>
      <c r="R30" s="42">
        <f t="shared" si="5"/>
        <v>0</v>
      </c>
      <c r="S30" s="42">
        <f t="shared" si="5"/>
        <v>0</v>
      </c>
      <c r="T30" s="42">
        <f t="shared" si="5"/>
        <v>0</v>
      </c>
      <c r="U30" s="42">
        <f t="shared" si="5"/>
        <v>0</v>
      </c>
      <c r="V30" s="56"/>
      <c r="W30" s="57"/>
      <c r="X30" s="24"/>
      <c r="Y30" s="25"/>
      <c r="Z30" s="25"/>
    </row>
    <row r="31" s="6" customFormat="1" ht="106.2" spans="1:26">
      <c r="A31" s="34">
        <v>23</v>
      </c>
      <c r="B31" s="30" t="s">
        <v>174</v>
      </c>
      <c r="C31" s="31" t="s">
        <v>175</v>
      </c>
      <c r="D31" s="31" t="s">
        <v>176</v>
      </c>
      <c r="E31" s="31" t="s">
        <v>177</v>
      </c>
      <c r="F31" s="31" t="s">
        <v>36</v>
      </c>
      <c r="G31" s="30" t="s">
        <v>170</v>
      </c>
      <c r="H31" s="35" t="s">
        <v>178</v>
      </c>
      <c r="I31" s="44">
        <v>1203.6</v>
      </c>
      <c r="J31" s="43">
        <f t="shared" si="2"/>
        <v>1203.6</v>
      </c>
      <c r="K31" s="43">
        <f t="shared" si="4"/>
        <v>1203.6</v>
      </c>
      <c r="L31" s="43"/>
      <c r="M31" s="43">
        <v>1203.6</v>
      </c>
      <c r="N31" s="43"/>
      <c r="O31" s="43"/>
      <c r="P31" s="43"/>
      <c r="Q31" s="43"/>
      <c r="R31" s="43"/>
      <c r="S31" s="43"/>
      <c r="T31" s="43"/>
      <c r="U31" s="43"/>
      <c r="V31" s="43">
        <v>1003</v>
      </c>
      <c r="W31" s="52" t="s">
        <v>179</v>
      </c>
      <c r="X31" s="58" t="s">
        <v>180</v>
      </c>
      <c r="Y31" s="31" t="s">
        <v>181</v>
      </c>
      <c r="Z31" s="31"/>
    </row>
    <row r="32" s="6" customFormat="1" ht="114" customHeight="1" spans="1:26">
      <c r="A32" s="34">
        <v>24</v>
      </c>
      <c r="B32" s="30" t="s">
        <v>182</v>
      </c>
      <c r="C32" s="31" t="s">
        <v>183</v>
      </c>
      <c r="D32" s="31" t="s">
        <v>184</v>
      </c>
      <c r="E32" s="31" t="s">
        <v>184</v>
      </c>
      <c r="F32" s="31" t="s">
        <v>36</v>
      </c>
      <c r="G32" s="30" t="s">
        <v>170</v>
      </c>
      <c r="H32" s="35" t="s">
        <v>185</v>
      </c>
      <c r="I32" s="43">
        <v>700</v>
      </c>
      <c r="J32" s="43">
        <f t="shared" si="2"/>
        <v>700</v>
      </c>
      <c r="K32" s="43">
        <f t="shared" si="4"/>
        <v>700</v>
      </c>
      <c r="L32" s="43">
        <v>320</v>
      </c>
      <c r="M32" s="43">
        <v>380</v>
      </c>
      <c r="N32" s="43"/>
      <c r="O32" s="43"/>
      <c r="P32" s="43"/>
      <c r="Q32" s="43"/>
      <c r="R32" s="43"/>
      <c r="S32" s="43"/>
      <c r="T32" s="43"/>
      <c r="U32" s="43"/>
      <c r="V32" s="43">
        <v>6500</v>
      </c>
      <c r="W32" s="52" t="s">
        <v>186</v>
      </c>
      <c r="X32" s="31" t="s">
        <v>40</v>
      </c>
      <c r="Y32" s="31" t="s">
        <v>41</v>
      </c>
      <c r="Z32" s="31"/>
    </row>
    <row r="33" s="6" customFormat="1" ht="71.4" spans="1:26">
      <c r="A33" s="34">
        <v>25</v>
      </c>
      <c r="B33" s="30" t="s">
        <v>187</v>
      </c>
      <c r="C33" s="31" t="s">
        <v>188</v>
      </c>
      <c r="D33" s="31" t="s">
        <v>184</v>
      </c>
      <c r="E33" s="31" t="s">
        <v>184</v>
      </c>
      <c r="F33" s="31" t="s">
        <v>36</v>
      </c>
      <c r="G33" s="31" t="s">
        <v>97</v>
      </c>
      <c r="H33" s="35" t="s">
        <v>189</v>
      </c>
      <c r="I33" s="43">
        <v>3499.2</v>
      </c>
      <c r="J33" s="43">
        <f t="shared" si="2"/>
        <v>3499.2</v>
      </c>
      <c r="K33" s="43">
        <f t="shared" si="4"/>
        <v>3499.2</v>
      </c>
      <c r="L33" s="43">
        <v>3499.2</v>
      </c>
      <c r="M33" s="43"/>
      <c r="N33" s="43"/>
      <c r="O33" s="43"/>
      <c r="P33" s="43"/>
      <c r="Q33" s="43"/>
      <c r="R33" s="43"/>
      <c r="S33" s="43"/>
      <c r="T33" s="43"/>
      <c r="U33" s="43"/>
      <c r="V33" s="43">
        <v>3200</v>
      </c>
      <c r="W33" s="52" t="s">
        <v>190</v>
      </c>
      <c r="X33" s="31" t="s">
        <v>40</v>
      </c>
      <c r="Y33" s="31" t="s">
        <v>41</v>
      </c>
      <c r="Z33" s="31"/>
    </row>
    <row r="34" s="6" customFormat="1" ht="124" customHeight="1" spans="1:26">
      <c r="A34" s="34">
        <v>26</v>
      </c>
      <c r="B34" s="30" t="s">
        <v>191</v>
      </c>
      <c r="C34" s="31" t="s">
        <v>192</v>
      </c>
      <c r="D34" s="31" t="s">
        <v>193</v>
      </c>
      <c r="E34" s="31" t="s">
        <v>194</v>
      </c>
      <c r="F34" s="31" t="s">
        <v>36</v>
      </c>
      <c r="G34" s="31" t="s">
        <v>195</v>
      </c>
      <c r="H34" s="35" t="s">
        <v>196</v>
      </c>
      <c r="I34" s="43">
        <v>180</v>
      </c>
      <c r="J34" s="43">
        <f t="shared" si="2"/>
        <v>180</v>
      </c>
      <c r="K34" s="43">
        <f t="shared" si="4"/>
        <v>180</v>
      </c>
      <c r="L34" s="43"/>
      <c r="M34" s="43">
        <v>180</v>
      </c>
      <c r="N34" s="43"/>
      <c r="O34" s="43"/>
      <c r="P34" s="43"/>
      <c r="Q34" s="43"/>
      <c r="R34" s="43"/>
      <c r="S34" s="43"/>
      <c r="T34" s="43"/>
      <c r="U34" s="43"/>
      <c r="V34" s="43">
        <v>1000</v>
      </c>
      <c r="W34" s="59" t="s">
        <v>197</v>
      </c>
      <c r="X34" s="31" t="s">
        <v>198</v>
      </c>
      <c r="Y34" s="31" t="s">
        <v>199</v>
      </c>
      <c r="Z34" s="31"/>
    </row>
    <row r="35" s="7" customFormat="1" ht="25" customHeight="1" spans="1:26">
      <c r="A35" s="26" t="s">
        <v>200</v>
      </c>
      <c r="B35" s="27"/>
      <c r="C35" s="28"/>
      <c r="D35" s="33"/>
      <c r="E35" s="33"/>
      <c r="F35" s="33"/>
      <c r="G35" s="24">
        <v>7</v>
      </c>
      <c r="H35" s="29" t="e">
        <f>#REF!/I6</f>
        <v>#REF!</v>
      </c>
      <c r="I35" s="45">
        <f>SUM(I36:I42)</f>
        <v>8308</v>
      </c>
      <c r="J35" s="42">
        <f t="shared" si="2"/>
        <v>7284</v>
      </c>
      <c r="K35" s="42">
        <f t="shared" si="4"/>
        <v>7193</v>
      </c>
      <c r="L35" s="42">
        <f>SUM(L36:L42)</f>
        <v>1000</v>
      </c>
      <c r="M35" s="42">
        <f t="shared" ref="M35:U35" si="6">SUM(M36:M42)</f>
        <v>5887</v>
      </c>
      <c r="N35" s="42">
        <f t="shared" si="6"/>
        <v>0</v>
      </c>
      <c r="O35" s="42">
        <f t="shared" si="6"/>
        <v>306</v>
      </c>
      <c r="P35" s="42">
        <f t="shared" si="6"/>
        <v>0</v>
      </c>
      <c r="Q35" s="42">
        <f t="shared" si="6"/>
        <v>0</v>
      </c>
      <c r="R35" s="42">
        <f t="shared" si="6"/>
        <v>0</v>
      </c>
      <c r="S35" s="42">
        <f t="shared" si="6"/>
        <v>0</v>
      </c>
      <c r="T35" s="42">
        <f t="shared" si="6"/>
        <v>91</v>
      </c>
      <c r="U35" s="42">
        <f t="shared" si="6"/>
        <v>0</v>
      </c>
      <c r="V35" s="56"/>
      <c r="W35" s="57"/>
      <c r="X35" s="24"/>
      <c r="Y35" s="25"/>
      <c r="Z35" s="25"/>
    </row>
    <row r="36" s="6" customFormat="1" ht="226" customHeight="1" spans="1:26">
      <c r="A36" s="30">
        <v>27</v>
      </c>
      <c r="B36" s="30" t="s">
        <v>201</v>
      </c>
      <c r="C36" s="31" t="s">
        <v>202</v>
      </c>
      <c r="D36" s="31" t="s">
        <v>203</v>
      </c>
      <c r="E36" s="31" t="s">
        <v>204</v>
      </c>
      <c r="F36" s="31" t="s">
        <v>36</v>
      </c>
      <c r="G36" s="31" t="s">
        <v>205</v>
      </c>
      <c r="H36" s="35" t="s">
        <v>206</v>
      </c>
      <c r="I36" s="43">
        <v>1690</v>
      </c>
      <c r="J36" s="44">
        <f t="shared" si="2"/>
        <v>690</v>
      </c>
      <c r="K36" s="43">
        <v>599</v>
      </c>
      <c r="L36" s="43"/>
      <c r="M36" s="43">
        <v>599</v>
      </c>
      <c r="N36" s="43"/>
      <c r="O36" s="43"/>
      <c r="P36" s="43"/>
      <c r="Q36" s="43"/>
      <c r="R36" s="43"/>
      <c r="S36" s="43"/>
      <c r="T36" s="43">
        <v>91</v>
      </c>
      <c r="U36" s="43"/>
      <c r="V36" s="43">
        <v>465</v>
      </c>
      <c r="W36" s="52" t="s">
        <v>207</v>
      </c>
      <c r="X36" s="31" t="s">
        <v>143</v>
      </c>
      <c r="Y36" s="31" t="s">
        <v>208</v>
      </c>
      <c r="Z36" s="31"/>
    </row>
    <row r="37" s="6" customFormat="1" ht="371" customHeight="1" spans="1:26">
      <c r="A37" s="30">
        <v>28</v>
      </c>
      <c r="B37" s="30" t="s">
        <v>209</v>
      </c>
      <c r="C37" s="31" t="s">
        <v>210</v>
      </c>
      <c r="D37" s="31" t="s">
        <v>203</v>
      </c>
      <c r="E37" s="31" t="s">
        <v>204</v>
      </c>
      <c r="F37" s="31" t="s">
        <v>36</v>
      </c>
      <c r="G37" s="31" t="s">
        <v>211</v>
      </c>
      <c r="H37" s="35" t="s">
        <v>212</v>
      </c>
      <c r="I37" s="43">
        <v>2208</v>
      </c>
      <c r="J37" s="43">
        <f t="shared" si="2"/>
        <v>2208</v>
      </c>
      <c r="K37" s="43">
        <f t="shared" si="4"/>
        <v>2208</v>
      </c>
      <c r="L37" s="43"/>
      <c r="M37" s="43">
        <v>2208</v>
      </c>
      <c r="N37" s="43"/>
      <c r="O37" s="43"/>
      <c r="P37" s="43"/>
      <c r="Q37" s="43"/>
      <c r="R37" s="43"/>
      <c r="S37" s="43"/>
      <c r="T37" s="43"/>
      <c r="U37" s="43"/>
      <c r="V37" s="43">
        <v>1688</v>
      </c>
      <c r="W37" s="52" t="s">
        <v>213</v>
      </c>
      <c r="X37" s="31" t="s">
        <v>49</v>
      </c>
      <c r="Y37" s="31" t="s">
        <v>214</v>
      </c>
      <c r="Z37" s="31"/>
    </row>
    <row r="38" s="6" customFormat="1" ht="88.2" spans="1:26">
      <c r="A38" s="30">
        <v>29</v>
      </c>
      <c r="B38" s="30" t="s">
        <v>215</v>
      </c>
      <c r="C38" s="31" t="s">
        <v>216</v>
      </c>
      <c r="D38" s="31" t="s">
        <v>217</v>
      </c>
      <c r="E38" s="31" t="s">
        <v>218</v>
      </c>
      <c r="F38" s="31" t="s">
        <v>36</v>
      </c>
      <c r="G38" s="31" t="s">
        <v>219</v>
      </c>
      <c r="H38" s="35" t="s">
        <v>220</v>
      </c>
      <c r="I38" s="43">
        <v>400</v>
      </c>
      <c r="J38" s="43">
        <f t="shared" si="2"/>
        <v>400</v>
      </c>
      <c r="K38" s="43">
        <f t="shared" si="4"/>
        <v>400</v>
      </c>
      <c r="L38" s="43"/>
      <c r="M38" s="43">
        <v>400</v>
      </c>
      <c r="N38" s="43"/>
      <c r="O38" s="43"/>
      <c r="P38" s="43"/>
      <c r="Q38" s="43"/>
      <c r="R38" s="43"/>
      <c r="S38" s="43"/>
      <c r="T38" s="43"/>
      <c r="U38" s="43"/>
      <c r="V38" s="43">
        <v>3200</v>
      </c>
      <c r="W38" s="55" t="s">
        <v>221</v>
      </c>
      <c r="X38" s="31" t="s">
        <v>180</v>
      </c>
      <c r="Y38" s="31" t="s">
        <v>181</v>
      </c>
      <c r="Z38" s="31"/>
    </row>
    <row r="39" s="6" customFormat="1" ht="127" customHeight="1" spans="1:26">
      <c r="A39" s="30">
        <v>30</v>
      </c>
      <c r="B39" s="30" t="s">
        <v>222</v>
      </c>
      <c r="C39" s="31" t="s">
        <v>223</v>
      </c>
      <c r="D39" s="31" t="s">
        <v>217</v>
      </c>
      <c r="E39" s="31" t="s">
        <v>218</v>
      </c>
      <c r="F39" s="31" t="s">
        <v>36</v>
      </c>
      <c r="G39" s="31" t="s">
        <v>224</v>
      </c>
      <c r="H39" s="35" t="s">
        <v>225</v>
      </c>
      <c r="I39" s="43">
        <v>1080</v>
      </c>
      <c r="J39" s="43">
        <f t="shared" si="2"/>
        <v>1080</v>
      </c>
      <c r="K39" s="43">
        <f t="shared" si="4"/>
        <v>1080</v>
      </c>
      <c r="L39" s="43"/>
      <c r="M39" s="43">
        <v>1080</v>
      </c>
      <c r="N39" s="43"/>
      <c r="O39" s="43"/>
      <c r="P39" s="43"/>
      <c r="Q39" s="43"/>
      <c r="R39" s="43"/>
      <c r="S39" s="43"/>
      <c r="T39" s="43"/>
      <c r="U39" s="43"/>
      <c r="V39" s="43">
        <v>15000</v>
      </c>
      <c r="W39" s="55" t="s">
        <v>221</v>
      </c>
      <c r="X39" s="31" t="s">
        <v>180</v>
      </c>
      <c r="Y39" s="31" t="s">
        <v>181</v>
      </c>
      <c r="Z39" s="31"/>
    </row>
    <row r="40" s="6" customFormat="1" ht="69.6" spans="1:26">
      <c r="A40" s="30">
        <v>31</v>
      </c>
      <c r="B40" s="30" t="s">
        <v>226</v>
      </c>
      <c r="C40" s="31" t="s">
        <v>227</v>
      </c>
      <c r="D40" s="31" t="s">
        <v>217</v>
      </c>
      <c r="E40" s="31" t="s">
        <v>218</v>
      </c>
      <c r="F40" s="31" t="s">
        <v>36</v>
      </c>
      <c r="G40" s="36" t="s">
        <v>228</v>
      </c>
      <c r="H40" s="37" t="s">
        <v>229</v>
      </c>
      <c r="I40" s="43">
        <v>120</v>
      </c>
      <c r="J40" s="44">
        <f t="shared" si="2"/>
        <v>110</v>
      </c>
      <c r="K40" s="43">
        <f t="shared" si="4"/>
        <v>110</v>
      </c>
      <c r="L40" s="43"/>
      <c r="M40" s="43"/>
      <c r="N40" s="43"/>
      <c r="O40" s="43">
        <v>110</v>
      </c>
      <c r="P40" s="43"/>
      <c r="Q40" s="43"/>
      <c r="R40" s="43"/>
      <c r="S40" s="43"/>
      <c r="T40" s="43"/>
      <c r="U40" s="43"/>
      <c r="V40" s="43">
        <v>1300</v>
      </c>
      <c r="W40" s="60" t="s">
        <v>230</v>
      </c>
      <c r="X40" s="61" t="s">
        <v>57</v>
      </c>
      <c r="Y40" s="61" t="s">
        <v>58</v>
      </c>
      <c r="Z40" s="31"/>
    </row>
    <row r="41" s="6" customFormat="1" ht="192" customHeight="1" spans="1:26">
      <c r="A41" s="30">
        <v>32</v>
      </c>
      <c r="B41" s="30" t="s">
        <v>231</v>
      </c>
      <c r="C41" s="31" t="s">
        <v>232</v>
      </c>
      <c r="D41" s="31" t="s">
        <v>217</v>
      </c>
      <c r="E41" s="31" t="s">
        <v>218</v>
      </c>
      <c r="F41" s="31" t="s">
        <v>36</v>
      </c>
      <c r="G41" s="31" t="s">
        <v>233</v>
      </c>
      <c r="H41" s="32" t="s">
        <v>234</v>
      </c>
      <c r="I41" s="43">
        <v>210</v>
      </c>
      <c r="J41" s="44">
        <f t="shared" si="2"/>
        <v>196</v>
      </c>
      <c r="K41" s="43">
        <f t="shared" si="4"/>
        <v>196</v>
      </c>
      <c r="L41" s="43"/>
      <c r="M41" s="43"/>
      <c r="N41" s="43"/>
      <c r="O41" s="43">
        <v>196</v>
      </c>
      <c r="P41" s="43"/>
      <c r="Q41" s="43"/>
      <c r="R41" s="43"/>
      <c r="S41" s="43"/>
      <c r="T41" s="43"/>
      <c r="U41" s="43"/>
      <c r="V41" s="43">
        <v>8500</v>
      </c>
      <c r="W41" s="62" t="s">
        <v>235</v>
      </c>
      <c r="X41" s="54" t="s">
        <v>236</v>
      </c>
      <c r="Y41" s="54" t="s">
        <v>237</v>
      </c>
      <c r="Z41" s="31"/>
    </row>
    <row r="42" s="6" customFormat="1" ht="139" customHeight="1" spans="1:26">
      <c r="A42" s="30">
        <v>33</v>
      </c>
      <c r="B42" s="30" t="s">
        <v>238</v>
      </c>
      <c r="C42" s="31" t="s">
        <v>239</v>
      </c>
      <c r="D42" s="31" t="s">
        <v>217</v>
      </c>
      <c r="E42" s="31" t="s">
        <v>240</v>
      </c>
      <c r="F42" s="31" t="s">
        <v>36</v>
      </c>
      <c r="G42" s="31" t="s">
        <v>241</v>
      </c>
      <c r="H42" s="35" t="s">
        <v>242</v>
      </c>
      <c r="I42" s="43">
        <v>2600</v>
      </c>
      <c r="J42" s="43">
        <f t="shared" si="2"/>
        <v>2600</v>
      </c>
      <c r="K42" s="43">
        <f t="shared" si="4"/>
        <v>2600</v>
      </c>
      <c r="L42" s="43">
        <v>1000</v>
      </c>
      <c r="M42" s="43">
        <v>1600</v>
      </c>
      <c r="N42" s="43"/>
      <c r="O42" s="43"/>
      <c r="P42" s="43"/>
      <c r="Q42" s="43"/>
      <c r="R42" s="43"/>
      <c r="S42" s="43"/>
      <c r="T42" s="43"/>
      <c r="U42" s="43"/>
      <c r="V42" s="43">
        <v>3200</v>
      </c>
      <c r="W42" s="55" t="s">
        <v>243</v>
      </c>
      <c r="X42" s="31" t="s">
        <v>244</v>
      </c>
      <c r="Y42" s="31" t="s">
        <v>245</v>
      </c>
      <c r="Z42" s="31"/>
    </row>
    <row r="43" s="8" customFormat="1" ht="25" customHeight="1" spans="1:26">
      <c r="A43" s="26" t="s">
        <v>246</v>
      </c>
      <c r="B43" s="27"/>
      <c r="C43" s="27"/>
      <c r="D43" s="33"/>
      <c r="E43" s="33"/>
      <c r="F43" s="33"/>
      <c r="G43" s="24">
        <v>1</v>
      </c>
      <c r="H43" s="29" t="e">
        <f>#REF!/I6</f>
        <v>#REF!</v>
      </c>
      <c r="I43" s="42">
        <f>I44</f>
        <v>2400</v>
      </c>
      <c r="J43" s="42">
        <f t="shared" si="2"/>
        <v>2400</v>
      </c>
      <c r="K43" s="42">
        <f t="shared" si="4"/>
        <v>2400</v>
      </c>
      <c r="L43" s="46">
        <f t="shared" ref="L43:U43" si="7">L44</f>
        <v>2400</v>
      </c>
      <c r="M43" s="46">
        <f t="shared" si="7"/>
        <v>0</v>
      </c>
      <c r="N43" s="46">
        <f t="shared" si="7"/>
        <v>0</v>
      </c>
      <c r="O43" s="46">
        <f t="shared" si="7"/>
        <v>0</v>
      </c>
      <c r="P43" s="46">
        <f t="shared" si="7"/>
        <v>0</v>
      </c>
      <c r="Q43" s="46">
        <f t="shared" si="7"/>
        <v>0</v>
      </c>
      <c r="R43" s="46">
        <f t="shared" si="7"/>
        <v>0</v>
      </c>
      <c r="S43" s="46">
        <f t="shared" si="7"/>
        <v>0</v>
      </c>
      <c r="T43" s="46">
        <f t="shared" si="7"/>
        <v>0</v>
      </c>
      <c r="U43" s="46">
        <f t="shared" si="7"/>
        <v>0</v>
      </c>
      <c r="V43" s="56"/>
      <c r="W43" s="57"/>
      <c r="X43" s="24"/>
      <c r="Y43" s="24"/>
      <c r="Z43" s="24"/>
    </row>
    <row r="44" s="6" customFormat="1" ht="144" customHeight="1" spans="1:26">
      <c r="A44" s="34">
        <v>34</v>
      </c>
      <c r="B44" s="30" t="s">
        <v>247</v>
      </c>
      <c r="C44" s="38" t="s">
        <v>248</v>
      </c>
      <c r="D44" s="31" t="s">
        <v>249</v>
      </c>
      <c r="E44" s="31" t="s">
        <v>250</v>
      </c>
      <c r="F44" s="31" t="s">
        <v>36</v>
      </c>
      <c r="G44" s="31" t="s">
        <v>251</v>
      </c>
      <c r="H44" s="35" t="s">
        <v>252</v>
      </c>
      <c r="I44" s="43">
        <f>K44+S44+T44+U44</f>
        <v>2400</v>
      </c>
      <c r="J44" s="43">
        <f t="shared" si="2"/>
        <v>2400</v>
      </c>
      <c r="K44" s="43">
        <f t="shared" si="4"/>
        <v>2400</v>
      </c>
      <c r="L44" s="43">
        <v>2400</v>
      </c>
      <c r="M44" s="43"/>
      <c r="N44" s="43"/>
      <c r="O44" s="43"/>
      <c r="P44" s="43"/>
      <c r="Q44" s="43"/>
      <c r="R44" s="43"/>
      <c r="S44" s="43"/>
      <c r="T44" s="43"/>
      <c r="U44" s="43"/>
      <c r="V44" s="43">
        <v>8000</v>
      </c>
      <c r="W44" s="55" t="s">
        <v>253</v>
      </c>
      <c r="X44" s="58" t="s">
        <v>254</v>
      </c>
      <c r="Y44" s="31" t="s">
        <v>255</v>
      </c>
      <c r="Z44" s="31"/>
    </row>
    <row r="45" s="8" customFormat="1" ht="25" customHeight="1" spans="1:26">
      <c r="A45" s="26" t="s">
        <v>256</v>
      </c>
      <c r="B45" s="27"/>
      <c r="C45" s="27"/>
      <c r="D45" s="33"/>
      <c r="E45" s="33"/>
      <c r="F45" s="33"/>
      <c r="G45" s="24">
        <v>1</v>
      </c>
      <c r="H45" s="29">
        <f>I45/I6</f>
        <v>0.00122462242169356</v>
      </c>
      <c r="I45" s="42">
        <f>K45+S45+T45+U45</f>
        <v>45</v>
      </c>
      <c r="J45" s="42">
        <f t="shared" si="2"/>
        <v>45</v>
      </c>
      <c r="K45" s="42">
        <f t="shared" si="4"/>
        <v>45</v>
      </c>
      <c r="L45" s="46">
        <f t="shared" ref="L45:U45" si="8">L46</f>
        <v>0</v>
      </c>
      <c r="M45" s="46">
        <f t="shared" si="8"/>
        <v>0</v>
      </c>
      <c r="N45" s="46">
        <f t="shared" si="8"/>
        <v>0</v>
      </c>
      <c r="O45" s="46">
        <f t="shared" si="8"/>
        <v>45</v>
      </c>
      <c r="P45" s="46">
        <f t="shared" si="8"/>
        <v>0</v>
      </c>
      <c r="Q45" s="46">
        <f t="shared" si="8"/>
        <v>0</v>
      </c>
      <c r="R45" s="46">
        <f t="shared" si="8"/>
        <v>0</v>
      </c>
      <c r="S45" s="46">
        <f t="shared" si="8"/>
        <v>0</v>
      </c>
      <c r="T45" s="46">
        <f t="shared" si="8"/>
        <v>0</v>
      </c>
      <c r="U45" s="46">
        <f t="shared" si="8"/>
        <v>0</v>
      </c>
      <c r="V45" s="56"/>
      <c r="W45" s="57"/>
      <c r="X45" s="24"/>
      <c r="Y45" s="24"/>
      <c r="Z45" s="24"/>
    </row>
    <row r="46" s="9" customFormat="1" ht="77" customHeight="1" spans="1:26">
      <c r="A46" s="30">
        <v>35</v>
      </c>
      <c r="B46" s="30" t="s">
        <v>257</v>
      </c>
      <c r="C46" s="31" t="s">
        <v>258</v>
      </c>
      <c r="D46" s="31" t="s">
        <v>204</v>
      </c>
      <c r="E46" s="31" t="s">
        <v>204</v>
      </c>
      <c r="F46" s="31" t="s">
        <v>36</v>
      </c>
      <c r="G46" s="31" t="s">
        <v>259</v>
      </c>
      <c r="H46" s="32" t="s">
        <v>260</v>
      </c>
      <c r="I46" s="43">
        <f>K46+S46+T46+U46</f>
        <v>45</v>
      </c>
      <c r="J46" s="43">
        <f t="shared" si="2"/>
        <v>45</v>
      </c>
      <c r="K46" s="43">
        <f t="shared" si="4"/>
        <v>45</v>
      </c>
      <c r="L46" s="43"/>
      <c r="M46" s="43"/>
      <c r="N46" s="43"/>
      <c r="O46" s="43">
        <v>45</v>
      </c>
      <c r="P46" s="43"/>
      <c r="Q46" s="43"/>
      <c r="R46" s="43"/>
      <c r="S46" s="43"/>
      <c r="T46" s="43"/>
      <c r="U46" s="43"/>
      <c r="V46" s="43">
        <v>30098</v>
      </c>
      <c r="W46" s="55" t="s">
        <v>261</v>
      </c>
      <c r="X46" s="31" t="s">
        <v>236</v>
      </c>
      <c r="Y46" s="31" t="s">
        <v>237</v>
      </c>
      <c r="Z46" s="31"/>
    </row>
  </sheetData>
  <autoFilter ref="A5:Z46">
    <extLst/>
  </autoFilter>
  <mergeCells count="34">
    <mergeCell ref="A1:Z1"/>
    <mergeCell ref="K2:U2"/>
    <mergeCell ref="K3:R3"/>
    <mergeCell ref="L4:M4"/>
    <mergeCell ref="A6:H6"/>
    <mergeCell ref="A7:C7"/>
    <mergeCell ref="A30:C30"/>
    <mergeCell ref="A35:C35"/>
    <mergeCell ref="A43:C43"/>
    <mergeCell ref="A45:C45"/>
    <mergeCell ref="A2:A5"/>
    <mergeCell ref="B2:B5"/>
    <mergeCell ref="C2:C5"/>
    <mergeCell ref="D2:D5"/>
    <mergeCell ref="E2:E5"/>
    <mergeCell ref="F2:F5"/>
    <mergeCell ref="G2:G5"/>
    <mergeCell ref="H2:H5"/>
    <mergeCell ref="I2:I5"/>
    <mergeCell ref="J2:J5"/>
    <mergeCell ref="K4:K5"/>
    <mergeCell ref="N4:N5"/>
    <mergeCell ref="O4:O5"/>
    <mergeCell ref="P4:P5"/>
    <mergeCell ref="Q4:Q5"/>
    <mergeCell ref="R4:R5"/>
    <mergeCell ref="S3:S5"/>
    <mergeCell ref="T3:T5"/>
    <mergeCell ref="U3:U5"/>
    <mergeCell ref="V2:V5"/>
    <mergeCell ref="W2:W5"/>
    <mergeCell ref="X2:X5"/>
    <mergeCell ref="Y2:Y5"/>
    <mergeCell ref="Z2:Z5"/>
  </mergeCells>
  <printOptions horizontalCentered="1"/>
  <pageMargins left="0.432638888888889" right="0.314583333333333" top="0.944444444444444" bottom="0.590277777777778" header="0.432638888888889" footer="0.314583333333333"/>
  <pageSetup paperSize="8" scale="5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2018-04-27T10:50:00Z</dcterms:created>
  <cp:lastPrinted>2018-10-08T17:33:00Z</cp:lastPrinted>
  <dcterms:modified xsi:type="dcterms:W3CDTF">2025-01-07T03:33:52Z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53B8BDF962ED40A0ABA039B71417FA17_13</vt:lpwstr>
  </property>
  <property fmtid="{D5CDD505-2E9C-101B-9397-08002B2CF9AE}" pid="4" name="KSOReadingLayout">
    <vt:bool>false</vt:bool>
  </property>
</Properties>
</file>